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610" windowHeight="10800" tabRatio="768" activeTab="5"/>
  </bookViews>
  <sheets>
    <sheet name="OLSTA" sheetId="68" r:id="rId1"/>
    <sheet name="Decorazza" sheetId="58" r:id="rId2"/>
    <sheet name="Decorazza (за 1м.кв)" sheetId="62" r:id="rId3"/>
    <sheet name="Decorazza работа (2012)" sheetId="67" state="hidden" r:id="rId4"/>
    <sheet name="Штукатурки Bayramix" sheetId="53" r:id="rId5"/>
    <sheet name="Краски Bayramix" sheetId="29" r:id="rId6"/>
    <sheet name="ДОМ Prorab " sheetId="52" r:id="rId7"/>
    <sheet name="ЖИДКИЕ ОБОИ" sheetId="50" r:id="rId8"/>
  </sheets>
  <externalReferences>
    <externalReference r:id="rId9"/>
    <externalReference r:id="rId10"/>
    <externalReference r:id="rId11"/>
  </externalReferences>
  <definedNames>
    <definedName name="_1solver_rh¤" hidden="1">4</definedName>
    <definedName name="_2solver_va" hidden="1">27</definedName>
    <definedName name="solver_tmE" hidden="1">0</definedName>
    <definedName name="solver_tmÊ" hidden="1">0</definedName>
    <definedName name="solver_tmК" hidden="1">0</definedName>
    <definedName name="solver_ty?" hidden="1">3</definedName>
    <definedName name="solver_tyð" hidden="1">3</definedName>
    <definedName name="solver_tyр" hidden="1">3</definedName>
    <definedName name="клиент" localSheetId="2">'[1]Расчет по клиентам '!$A$2:$A$176</definedName>
    <definedName name="клиент">'[2]Расчет по клиентам '!$A$2:$A$176</definedName>
    <definedName name="_xlnm.Print_Area" localSheetId="1">Decorazza!$A$1:$I$92</definedName>
    <definedName name="_xlnm.Print_Area" localSheetId="6">'ДОМ Prorab '!$A$1:$K$81</definedName>
    <definedName name="_xlnm.Print_Area" localSheetId="5">'Краски Bayramix'!$A$1:$J$51</definedName>
    <definedName name="_xlnm.Print_Area" localSheetId="4">'Штукатурки Bayramix'!$A$1:$K$84</definedName>
  </definedNames>
  <calcPr calcId="145621" refMode="R1C1"/>
</workbook>
</file>

<file path=xl/calcChain.xml><?xml version="1.0" encoding="utf-8"?>
<calcChain xmlns="http://schemas.openxmlformats.org/spreadsheetml/2006/main">
  <c r="G79" i="62" l="1"/>
  <c r="G37" i="68" l="1"/>
  <c r="G39" i="68"/>
  <c r="G41" i="68"/>
  <c r="G43" i="68"/>
  <c r="H45" i="68"/>
  <c r="H44" i="68"/>
  <c r="C44" i="68"/>
  <c r="G44" i="68" s="1"/>
  <c r="H43" i="68"/>
  <c r="H42" i="68"/>
  <c r="C42" i="68"/>
  <c r="G42" i="68" s="1"/>
  <c r="H41" i="68"/>
  <c r="H40" i="68"/>
  <c r="C40" i="68"/>
  <c r="G40" i="68" s="1"/>
  <c r="H39" i="68"/>
  <c r="H38" i="68"/>
  <c r="C38" i="68"/>
  <c r="G38" i="68" s="1"/>
  <c r="H37" i="68"/>
  <c r="H36" i="68"/>
  <c r="C36" i="68"/>
  <c r="G36" i="68" s="1"/>
  <c r="I45" i="68" l="1"/>
  <c r="G45" i="68"/>
  <c r="I36" i="68"/>
  <c r="I37" i="68"/>
  <c r="I41" i="68" l="1"/>
  <c r="I44" i="68"/>
  <c r="I39" i="68"/>
  <c r="I40" i="68" l="1"/>
  <c r="I38" i="68"/>
  <c r="I43" i="68"/>
  <c r="I42" i="68" l="1"/>
  <c r="D12" i="50" l="1"/>
  <c r="D11" i="50"/>
  <c r="D10" i="50"/>
  <c r="D9" i="50"/>
  <c r="D8" i="50"/>
  <c r="H83" i="52"/>
  <c r="H82" i="52"/>
  <c r="H81" i="52"/>
  <c r="H79" i="52"/>
  <c r="H78" i="52"/>
  <c r="H77" i="52"/>
  <c r="I77" i="52" s="1"/>
  <c r="H76" i="52"/>
  <c r="H74" i="52"/>
  <c r="H73" i="52"/>
  <c r="H72" i="52"/>
  <c r="H71" i="52"/>
  <c r="H70" i="52"/>
  <c r="H69" i="52"/>
  <c r="H68" i="52"/>
  <c r="I68" i="52" s="1"/>
  <c r="H67" i="52"/>
  <c r="H66" i="52"/>
  <c r="H65" i="52"/>
  <c r="H64" i="52"/>
  <c r="H63" i="52"/>
  <c r="H62" i="52"/>
  <c r="H60" i="52"/>
  <c r="H59" i="52"/>
  <c r="H58" i="52"/>
  <c r="H57" i="52"/>
  <c r="I57" i="52" s="1"/>
  <c r="H56" i="52"/>
  <c r="H55" i="52"/>
  <c r="H54" i="52"/>
  <c r="H53" i="52"/>
  <c r="H52" i="52"/>
  <c r="H51" i="52"/>
  <c r="H50" i="52"/>
  <c r="I50" i="52" s="1"/>
  <c r="G50" i="52"/>
  <c r="H48" i="52"/>
  <c r="H47" i="52"/>
  <c r="H46" i="52"/>
  <c r="H45" i="52"/>
  <c r="I45" i="52" s="1"/>
  <c r="H44" i="52"/>
  <c r="H43" i="52"/>
  <c r="H42" i="52"/>
  <c r="H41" i="52"/>
  <c r="H40" i="52"/>
  <c r="H39" i="52"/>
  <c r="H38" i="52"/>
  <c r="H37" i="52"/>
  <c r="H36" i="52"/>
  <c r="H35" i="52"/>
  <c r="H34" i="52"/>
  <c r="I34" i="52" s="1"/>
  <c r="H33" i="52"/>
  <c r="I33" i="52" s="1"/>
  <c r="H32" i="52"/>
  <c r="I32" i="52" s="1"/>
  <c r="H31" i="52"/>
  <c r="I31" i="52" s="1"/>
  <c r="H30" i="52"/>
  <c r="H29" i="52"/>
  <c r="H28" i="52"/>
  <c r="H27" i="52"/>
  <c r="H26" i="52"/>
  <c r="H25" i="52"/>
  <c r="H24" i="52"/>
  <c r="H23" i="52"/>
  <c r="H22" i="52"/>
  <c r="H21" i="52"/>
  <c r="I21" i="52" s="1"/>
  <c r="H20" i="52"/>
  <c r="H18" i="52"/>
  <c r="I18" i="52" s="1"/>
  <c r="H17" i="52"/>
  <c r="I17" i="52" s="1"/>
  <c r="H16" i="52"/>
  <c r="H15" i="52"/>
  <c r="I15" i="52" s="1"/>
  <c r="H14" i="52"/>
  <c r="H13" i="52"/>
  <c r="I13" i="52" s="1"/>
  <c r="H12" i="52"/>
  <c r="I12" i="52" s="1"/>
  <c r="G12" i="52"/>
  <c r="H11" i="52"/>
  <c r="I11" i="52" s="1"/>
  <c r="G11" i="52"/>
  <c r="H10" i="52"/>
  <c r="I10" i="52" s="1"/>
  <c r="G10" i="52"/>
  <c r="H9" i="52"/>
  <c r="I9" i="52" s="1"/>
  <c r="G9" i="52"/>
  <c r="H8" i="52"/>
  <c r="H47" i="29"/>
  <c r="I47" i="29"/>
  <c r="H46" i="29"/>
  <c r="I46" i="29" s="1"/>
  <c r="H44" i="29"/>
  <c r="I44" i="29" s="1"/>
  <c r="H43" i="29"/>
  <c r="I43" i="29" s="1"/>
  <c r="H42" i="29"/>
  <c r="I42" i="29" s="1"/>
  <c r="H41" i="29"/>
  <c r="I41" i="29" s="1"/>
  <c r="H40" i="29"/>
  <c r="I40" i="29" s="1"/>
  <c r="H39" i="29"/>
  <c r="I39" i="29" s="1"/>
  <c r="H38" i="29"/>
  <c r="I38" i="29" s="1"/>
  <c r="H37" i="29"/>
  <c r="I37" i="29" s="1"/>
  <c r="H36" i="29"/>
  <c r="I36" i="29" s="1"/>
  <c r="H35" i="29"/>
  <c r="I35" i="29" s="1"/>
  <c r="H34" i="29"/>
  <c r="I34" i="29"/>
  <c r="H33" i="29"/>
  <c r="I33" i="29" s="1"/>
  <c r="H32" i="29"/>
  <c r="I32" i="29" s="1"/>
  <c r="H31" i="29"/>
  <c r="I31" i="29" s="1"/>
  <c r="H30" i="29"/>
  <c r="I30" i="29" s="1"/>
  <c r="H29" i="29"/>
  <c r="I29" i="29" s="1"/>
  <c r="H28" i="29"/>
  <c r="I28" i="29"/>
  <c r="H27" i="29"/>
  <c r="I27" i="29" s="1"/>
  <c r="H26" i="29"/>
  <c r="I26" i="29" s="1"/>
  <c r="H25" i="29"/>
  <c r="I25" i="29" s="1"/>
  <c r="H23" i="29"/>
  <c r="I23" i="29" s="1"/>
  <c r="H22" i="29"/>
  <c r="I22" i="29" s="1"/>
  <c r="H21" i="29"/>
  <c r="I21" i="29" s="1"/>
  <c r="H20" i="29"/>
  <c r="I20" i="29" s="1"/>
  <c r="H19" i="29"/>
  <c r="I19" i="29" s="1"/>
  <c r="H18" i="29"/>
  <c r="I18" i="29" s="1"/>
  <c r="H17" i="29"/>
  <c r="I17" i="29"/>
  <c r="H16" i="29"/>
  <c r="I16" i="29" s="1"/>
  <c r="H15" i="29"/>
  <c r="I15" i="29" s="1"/>
  <c r="H14" i="29"/>
  <c r="I14" i="29" s="1"/>
  <c r="H13" i="29"/>
  <c r="I13" i="29" s="1"/>
  <c r="H12" i="29"/>
  <c r="I12" i="29" s="1"/>
  <c r="H11" i="29"/>
  <c r="I11" i="29" s="1"/>
  <c r="H10" i="29"/>
  <c r="I10" i="29" s="1"/>
  <c r="H9" i="29"/>
  <c r="I9" i="29"/>
  <c r="H8" i="29"/>
  <c r="I8" i="29" s="1"/>
  <c r="G22" i="52" l="1"/>
  <c r="I16" i="52"/>
  <c r="I22" i="52"/>
  <c r="G58" i="52"/>
  <c r="I58" i="52"/>
  <c r="I62" i="52"/>
  <c r="G69" i="52"/>
  <c r="I69" i="52"/>
  <c r="I72" i="52"/>
  <c r="G81" i="52"/>
  <c r="I81" i="52"/>
  <c r="G13" i="52"/>
  <c r="I14" i="52"/>
  <c r="G15" i="52"/>
  <c r="G18" i="52"/>
  <c r="I20" i="52"/>
  <c r="G21" i="52"/>
  <c r="I55" i="52"/>
  <c r="G60" i="52"/>
  <c r="I60" i="52"/>
  <c r="I66" i="52"/>
  <c r="G71" i="52"/>
  <c r="I71" i="52"/>
  <c r="I74" i="52"/>
  <c r="G83" i="52"/>
  <c r="I83" i="52"/>
  <c r="G54" i="52"/>
  <c r="I54" i="52"/>
  <c r="G63" i="52"/>
  <c r="I63" i="52"/>
  <c r="G73" i="52"/>
  <c r="I73" i="52"/>
  <c r="G14" i="52"/>
  <c r="G20" i="52"/>
  <c r="G31" i="52"/>
  <c r="G33" i="52"/>
  <c r="I59" i="52"/>
  <c r="G67" i="52"/>
  <c r="I67" i="52"/>
  <c r="I70" i="52"/>
  <c r="G76" i="52"/>
  <c r="I76" i="52"/>
  <c r="I82" i="52"/>
  <c r="G45" i="52"/>
  <c r="G32" i="52"/>
  <c r="G34" i="52"/>
  <c r="G55" i="52"/>
  <c r="G57" i="52"/>
  <c r="G59" i="52"/>
  <c r="G62" i="52"/>
  <c r="G66" i="52"/>
  <c r="G68" i="52"/>
  <c r="G70" i="52"/>
  <c r="G72" i="52"/>
  <c r="G74" i="52"/>
  <c r="G77" i="52"/>
  <c r="G82" i="52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6" i="29"/>
  <c r="G47" i="29"/>
  <c r="G86" i="53"/>
  <c r="H86" i="53" s="1"/>
  <c r="G85" i="53"/>
  <c r="H85" i="53" s="1"/>
  <c r="F85" i="53"/>
  <c r="G84" i="53"/>
  <c r="H84" i="53" s="1"/>
  <c r="G83" i="53"/>
  <c r="H83" i="53" s="1"/>
  <c r="F83" i="53"/>
  <c r="G82" i="53"/>
  <c r="H82" i="53" s="1"/>
  <c r="G81" i="53"/>
  <c r="H81" i="53" s="1"/>
  <c r="F81" i="53"/>
  <c r="G80" i="53"/>
  <c r="H80" i="53" s="1"/>
  <c r="G79" i="53"/>
  <c r="H79" i="53" s="1"/>
  <c r="F79" i="53"/>
  <c r="G78" i="53"/>
  <c r="H78" i="53" s="1"/>
  <c r="G77" i="53"/>
  <c r="H77" i="53" s="1"/>
  <c r="F77" i="53"/>
  <c r="G76" i="53"/>
  <c r="H76" i="53" s="1"/>
  <c r="G75" i="53"/>
  <c r="H75" i="53" s="1"/>
  <c r="F75" i="53"/>
  <c r="G74" i="53"/>
  <c r="H74" i="53" s="1"/>
  <c r="G73" i="53"/>
  <c r="H73" i="53" s="1"/>
  <c r="F73" i="53"/>
  <c r="G72" i="53"/>
  <c r="H72" i="53" s="1"/>
  <c r="G71" i="53"/>
  <c r="H71" i="53" s="1"/>
  <c r="F71" i="53"/>
  <c r="G70" i="53"/>
  <c r="H70" i="53" s="1"/>
  <c r="G69" i="53"/>
  <c r="H69" i="53" s="1"/>
  <c r="F69" i="53"/>
  <c r="G68" i="53"/>
  <c r="H68" i="53" s="1"/>
  <c r="G67" i="53"/>
  <c r="H67" i="53" s="1"/>
  <c r="F67" i="53"/>
  <c r="H66" i="53"/>
  <c r="G66" i="53"/>
  <c r="G65" i="53"/>
  <c r="H65" i="53" s="1"/>
  <c r="F65" i="53"/>
  <c r="G64" i="53"/>
  <c r="H64" i="53" s="1"/>
  <c r="G63" i="53"/>
  <c r="H63" i="53" s="1"/>
  <c r="F63" i="53"/>
  <c r="G62" i="53"/>
  <c r="H62" i="53" s="1"/>
  <c r="G61" i="53"/>
  <c r="H61" i="53" s="1"/>
  <c r="F61" i="53"/>
  <c r="G59" i="53"/>
  <c r="H59" i="53" s="1"/>
  <c r="G58" i="53"/>
  <c r="H58" i="53" s="1"/>
  <c r="G57" i="53"/>
  <c r="H57" i="53" s="1"/>
  <c r="F57" i="53"/>
  <c r="G56" i="53"/>
  <c r="H56" i="53" s="1"/>
  <c r="G55" i="53"/>
  <c r="H55" i="53" s="1"/>
  <c r="G54" i="53"/>
  <c r="H54" i="53" s="1"/>
  <c r="F54" i="53"/>
  <c r="G53" i="53"/>
  <c r="H53" i="53" s="1"/>
  <c r="G52" i="53"/>
  <c r="H52" i="53" s="1"/>
  <c r="F52" i="53"/>
  <c r="G51" i="53"/>
  <c r="H51" i="53" s="1"/>
  <c r="H50" i="53"/>
  <c r="G50" i="53"/>
  <c r="F50" i="53"/>
  <c r="G49" i="53"/>
  <c r="H49" i="53" s="1"/>
  <c r="F49" i="53"/>
  <c r="G48" i="53"/>
  <c r="H48" i="53" s="1"/>
  <c r="F48" i="53"/>
  <c r="G47" i="53"/>
  <c r="G46" i="53"/>
  <c r="H46" i="53" s="1"/>
  <c r="G45" i="53"/>
  <c r="G44" i="53"/>
  <c r="H44" i="53" s="1"/>
  <c r="G43" i="53"/>
  <c r="H43" i="53" s="1"/>
  <c r="F43" i="53"/>
  <c r="G42" i="53"/>
  <c r="H42" i="53" s="1"/>
  <c r="F42" i="53"/>
  <c r="G41" i="53"/>
  <c r="H41" i="53" s="1"/>
  <c r="F41" i="53"/>
  <c r="G40" i="53"/>
  <c r="H40" i="53"/>
  <c r="G39" i="53"/>
  <c r="H39" i="53" s="1"/>
  <c r="F39" i="53"/>
  <c r="G38" i="53"/>
  <c r="H38" i="53" s="1"/>
  <c r="G36" i="53"/>
  <c r="H36" i="53" s="1"/>
  <c r="G35" i="53"/>
  <c r="G34" i="53"/>
  <c r="H34" i="53" s="1"/>
  <c r="F34" i="53"/>
  <c r="G33" i="53"/>
  <c r="H33" i="53" s="1"/>
  <c r="F33" i="53"/>
  <c r="G32" i="53"/>
  <c r="H32" i="53" s="1"/>
  <c r="G31" i="53"/>
  <c r="H31" i="53" s="1"/>
  <c r="G30" i="53"/>
  <c r="H30" i="53" s="1"/>
  <c r="F30" i="53"/>
  <c r="G29" i="53"/>
  <c r="H29" i="53" s="1"/>
  <c r="G28" i="53"/>
  <c r="G27" i="53"/>
  <c r="G26" i="53"/>
  <c r="H26" i="53" s="1"/>
  <c r="G25" i="53"/>
  <c r="H25" i="53" s="1"/>
  <c r="F25" i="53"/>
  <c r="G24" i="53"/>
  <c r="H24" i="53" s="1"/>
  <c r="G23" i="53"/>
  <c r="H23" i="53" s="1"/>
  <c r="F23" i="53"/>
  <c r="G22" i="53"/>
  <c r="H22" i="53" s="1"/>
  <c r="G21" i="53"/>
  <c r="H21" i="53" s="1"/>
  <c r="F21" i="53"/>
  <c r="G19" i="53"/>
  <c r="H19" i="53" s="1"/>
  <c r="F19" i="53"/>
  <c r="G18" i="53"/>
  <c r="H18" i="53" s="1"/>
  <c r="G17" i="53"/>
  <c r="H17" i="53" s="1"/>
  <c r="F17" i="53"/>
  <c r="G16" i="53"/>
  <c r="H16" i="53" s="1"/>
  <c r="G15" i="53"/>
  <c r="H15" i="53" s="1"/>
  <c r="F15" i="53"/>
  <c r="G14" i="53"/>
  <c r="H14" i="53" s="1"/>
  <c r="G13" i="53"/>
  <c r="H13" i="53" s="1"/>
  <c r="F13" i="53"/>
  <c r="G12" i="53"/>
  <c r="H12" i="53" s="1"/>
  <c r="F12" i="53"/>
  <c r="G11" i="53"/>
  <c r="H11" i="53" s="1"/>
  <c r="F11" i="53"/>
  <c r="G10" i="53"/>
  <c r="H10" i="53" s="1"/>
  <c r="H8" i="53"/>
  <c r="F8" i="53"/>
  <c r="H27" i="53" l="1"/>
  <c r="F9" i="53"/>
  <c r="F10" i="53"/>
  <c r="F18" i="53"/>
  <c r="F26" i="53"/>
  <c r="F40" i="53"/>
  <c r="F46" i="53"/>
  <c r="H9" i="53"/>
  <c r="F16" i="53"/>
  <c r="F24" i="53"/>
  <c r="H28" i="53"/>
  <c r="F38" i="53"/>
  <c r="H45" i="53"/>
  <c r="F53" i="53"/>
  <c r="F14" i="53"/>
  <c r="F28" i="53"/>
  <c r="H35" i="53"/>
  <c r="F44" i="53"/>
  <c r="H47" i="53"/>
  <c r="F51" i="53"/>
  <c r="F62" i="53"/>
  <c r="F64" i="53"/>
  <c r="F66" i="53"/>
  <c r="F68" i="53"/>
  <c r="F70" i="53"/>
  <c r="F72" i="53"/>
  <c r="F74" i="53"/>
  <c r="F76" i="53"/>
  <c r="F78" i="53"/>
  <c r="F80" i="53"/>
  <c r="F82" i="53"/>
  <c r="F84" i="53"/>
  <c r="F86" i="53"/>
  <c r="G92" i="58"/>
  <c r="G91" i="58"/>
  <c r="G90" i="58"/>
  <c r="G89" i="58"/>
  <c r="G88" i="58"/>
  <c r="G87" i="58"/>
  <c r="G86" i="58"/>
  <c r="G85" i="58"/>
  <c r="G84" i="58"/>
  <c r="G82" i="58"/>
  <c r="G81" i="58"/>
  <c r="G80" i="58"/>
  <c r="G79" i="58"/>
  <c r="G78" i="58"/>
  <c r="G77" i="58"/>
  <c r="G76" i="58"/>
  <c r="G75" i="58"/>
  <c r="G74" i="58"/>
  <c r="G73" i="58"/>
  <c r="G71" i="58"/>
  <c r="G69" i="58"/>
  <c r="G68" i="58"/>
  <c r="G67" i="58"/>
  <c r="G66" i="58"/>
  <c r="G65" i="58"/>
  <c r="G64" i="58"/>
  <c r="G63" i="58"/>
  <c r="G62" i="58"/>
  <c r="G61" i="58"/>
  <c r="G60" i="58"/>
  <c r="G59" i="58"/>
  <c r="G58" i="58"/>
  <c r="G57" i="58"/>
  <c r="G56" i="58"/>
  <c r="I52" i="58"/>
  <c r="G52" i="58"/>
  <c r="G50" i="58"/>
  <c r="G49" i="58"/>
  <c r="G48" i="58"/>
  <c r="G47" i="58"/>
  <c r="G46" i="58"/>
  <c r="G45" i="58"/>
  <c r="G44" i="58"/>
  <c r="G43" i="58"/>
  <c r="G42" i="58"/>
  <c r="G38" i="58"/>
  <c r="H38" i="58" s="1"/>
  <c r="F38" i="58"/>
  <c r="G74" i="62" s="1"/>
  <c r="G37" i="58"/>
  <c r="H37" i="58" s="1"/>
  <c r="G36" i="58"/>
  <c r="H36" i="58" s="1"/>
  <c r="G35" i="58"/>
  <c r="H35" i="58" s="1"/>
  <c r="G33" i="58"/>
  <c r="H33" i="58" s="1"/>
  <c r="G32" i="58"/>
  <c r="G30" i="58"/>
  <c r="F30" i="58"/>
  <c r="G52" i="62" s="1"/>
  <c r="G29" i="58"/>
  <c r="H29" i="58" s="1"/>
  <c r="G28" i="58"/>
  <c r="F28" i="58"/>
  <c r="G27" i="58"/>
  <c r="H27" i="58" s="1"/>
  <c r="G26" i="58"/>
  <c r="H26" i="58" s="1"/>
  <c r="G25" i="58"/>
  <c r="H25" i="58" s="1"/>
  <c r="F25" i="58"/>
  <c r="G43" i="62" s="1"/>
  <c r="G24" i="58"/>
  <c r="H24" i="58" s="1"/>
  <c r="F24" i="58"/>
  <c r="G23" i="58"/>
  <c r="H23" i="58" s="1"/>
  <c r="G22" i="58"/>
  <c r="G21" i="58"/>
  <c r="H21" i="58" s="1"/>
  <c r="G20" i="58"/>
  <c r="H20" i="58" s="1"/>
  <c r="F20" i="58"/>
  <c r="G19" i="58"/>
  <c r="H19" i="58" s="1"/>
  <c r="F19" i="58"/>
  <c r="G31" i="62" s="1"/>
  <c r="G18" i="58"/>
  <c r="G17" i="58"/>
  <c r="H17" i="58" s="1"/>
  <c r="G16" i="58"/>
  <c r="G15" i="58"/>
  <c r="H15" i="58"/>
  <c r="G14" i="58"/>
  <c r="G13" i="58"/>
  <c r="H13" i="58" s="1"/>
  <c r="G12" i="58"/>
  <c r="G11" i="58"/>
  <c r="H11" i="58" s="1"/>
  <c r="G10" i="58"/>
  <c r="G9" i="58"/>
  <c r="H9" i="58" s="1"/>
  <c r="G8" i="58"/>
  <c r="G50" i="68"/>
  <c r="G51" i="68"/>
  <c r="G52" i="68"/>
  <c r="G53" i="68"/>
  <c r="G54" i="68"/>
  <c r="G55" i="68"/>
  <c r="G56" i="68"/>
  <c r="G57" i="68"/>
  <c r="G58" i="68"/>
  <c r="G59" i="68"/>
  <c r="G60" i="68"/>
  <c r="G61" i="68"/>
  <c r="G62" i="68"/>
  <c r="G47" i="68"/>
  <c r="G10" i="68"/>
  <c r="G13" i="68"/>
  <c r="G16" i="68"/>
  <c r="G19" i="68"/>
  <c r="G22" i="68"/>
  <c r="G25" i="68"/>
  <c r="G26" i="68"/>
  <c r="G28" i="68"/>
  <c r="G31" i="68"/>
  <c r="G34" i="68"/>
  <c r="H62" i="68"/>
  <c r="I62" i="68" s="1"/>
  <c r="H61" i="68"/>
  <c r="I61" i="68" s="1"/>
  <c r="H60" i="68"/>
  <c r="I60" i="68"/>
  <c r="H59" i="68"/>
  <c r="I59" i="68" s="1"/>
  <c r="H58" i="68"/>
  <c r="I58" i="68" s="1"/>
  <c r="H57" i="68"/>
  <c r="I57" i="68" s="1"/>
  <c r="H56" i="68"/>
  <c r="I56" i="68" s="1"/>
  <c r="H55" i="68"/>
  <c r="I55" i="68" s="1"/>
  <c r="H54" i="68"/>
  <c r="I54" i="68" s="1"/>
  <c r="H53" i="68"/>
  <c r="I53" i="68" s="1"/>
  <c r="H52" i="68"/>
  <c r="H51" i="68"/>
  <c r="H50" i="68"/>
  <c r="H49" i="68"/>
  <c r="I49" i="68" s="1"/>
  <c r="H47" i="68"/>
  <c r="I47" i="68" s="1"/>
  <c r="H34" i="68"/>
  <c r="H33" i="68"/>
  <c r="C33" i="68"/>
  <c r="G33" i="68" s="1"/>
  <c r="H32" i="68"/>
  <c r="C32" i="68"/>
  <c r="G32" i="68" s="1"/>
  <c r="H31" i="68"/>
  <c r="H30" i="68"/>
  <c r="C30" i="68"/>
  <c r="G30" i="68" s="1"/>
  <c r="H29" i="68"/>
  <c r="C29" i="68"/>
  <c r="G29" i="68" s="1"/>
  <c r="H28" i="68"/>
  <c r="H27" i="68"/>
  <c r="C27" i="68"/>
  <c r="G27" i="68" s="1"/>
  <c r="H26" i="68"/>
  <c r="C26" i="68"/>
  <c r="H25" i="68"/>
  <c r="H24" i="68"/>
  <c r="C24" i="68"/>
  <c r="G24" i="68" s="1"/>
  <c r="H23" i="68"/>
  <c r="C23" i="68"/>
  <c r="G23" i="68" s="1"/>
  <c r="H22" i="68"/>
  <c r="H21" i="68"/>
  <c r="C21" i="68"/>
  <c r="G21" i="68" s="1"/>
  <c r="H20" i="68"/>
  <c r="C20" i="68"/>
  <c r="G20" i="68" s="1"/>
  <c r="H19" i="68"/>
  <c r="H18" i="68"/>
  <c r="C18" i="68"/>
  <c r="G18" i="68" s="1"/>
  <c r="H17" i="68"/>
  <c r="C17" i="68"/>
  <c r="G17" i="68" s="1"/>
  <c r="H16" i="68"/>
  <c r="I16" i="68" s="1"/>
  <c r="H15" i="68"/>
  <c r="C15" i="68"/>
  <c r="G15" i="68" s="1"/>
  <c r="H14" i="68"/>
  <c r="C14" i="68"/>
  <c r="G14" i="68" s="1"/>
  <c r="H13" i="68"/>
  <c r="H12" i="68"/>
  <c r="C12" i="68"/>
  <c r="G12" i="68" s="1"/>
  <c r="H11" i="68"/>
  <c r="C11" i="68"/>
  <c r="G11" i="68" s="1"/>
  <c r="H10" i="68"/>
  <c r="I10" i="68" s="1"/>
  <c r="H9" i="68"/>
  <c r="C9" i="68"/>
  <c r="G9" i="68" s="1"/>
  <c r="H8" i="68"/>
  <c r="C8" i="68"/>
  <c r="G8" i="68" s="1"/>
  <c r="H43" i="58" l="1"/>
  <c r="F43" i="58"/>
  <c r="G83" i="62" s="1"/>
  <c r="H47" i="58"/>
  <c r="F47" i="58"/>
  <c r="G93" i="62" s="1"/>
  <c r="H8" i="58"/>
  <c r="F9" i="58"/>
  <c r="G11" i="62" s="1"/>
  <c r="H10" i="58"/>
  <c r="F11" i="58"/>
  <c r="G15" i="62" s="1"/>
  <c r="F15" i="62" s="1"/>
  <c r="H12" i="58"/>
  <c r="F13" i="58"/>
  <c r="G19" i="62" s="1"/>
  <c r="H14" i="58"/>
  <c r="F15" i="58"/>
  <c r="G23" i="62" s="1"/>
  <c r="H16" i="58"/>
  <c r="F17" i="58"/>
  <c r="G27" i="62" s="1"/>
  <c r="H18" i="58"/>
  <c r="F29" i="58"/>
  <c r="H30" i="58"/>
  <c r="F44" i="58"/>
  <c r="H44" i="58"/>
  <c r="F48" i="58"/>
  <c r="G97" i="62" s="1"/>
  <c r="H48" i="58"/>
  <c r="H56" i="58"/>
  <c r="F56" i="58"/>
  <c r="H60" i="58"/>
  <c r="F60" i="58"/>
  <c r="H66" i="58"/>
  <c r="F66" i="58"/>
  <c r="H76" i="58"/>
  <c r="F76" i="58"/>
  <c r="H85" i="58"/>
  <c r="F85" i="58"/>
  <c r="F32" i="58"/>
  <c r="H68" i="58"/>
  <c r="F68" i="58"/>
  <c r="H78" i="58"/>
  <c r="F78" i="58"/>
  <c r="H87" i="58"/>
  <c r="F87" i="58"/>
  <c r="F8" i="58"/>
  <c r="F10" i="58"/>
  <c r="F12" i="58"/>
  <c r="F14" i="58"/>
  <c r="F16" i="58"/>
  <c r="F18" i="58"/>
  <c r="F33" i="58"/>
  <c r="G58" i="62" s="1"/>
  <c r="F35" i="58"/>
  <c r="F42" i="58"/>
  <c r="H42" i="58"/>
  <c r="F46" i="58"/>
  <c r="H46" i="58"/>
  <c r="F50" i="58"/>
  <c r="G102" i="62" s="1"/>
  <c r="H50" i="58"/>
  <c r="H58" i="58"/>
  <c r="F58" i="58"/>
  <c r="H62" i="58"/>
  <c r="F62" i="58"/>
  <c r="G98" i="62" s="1"/>
  <c r="H71" i="58"/>
  <c r="F71" i="58"/>
  <c r="G59" i="62" s="1"/>
  <c r="H80" i="58"/>
  <c r="F80" i="58"/>
  <c r="H89" i="58"/>
  <c r="F89" i="58"/>
  <c r="H52" i="58"/>
  <c r="F52" i="58"/>
  <c r="F59" i="58"/>
  <c r="G113" i="62" s="1"/>
  <c r="H59" i="58"/>
  <c r="F21" i="58"/>
  <c r="G35" i="62" s="1"/>
  <c r="F23" i="58"/>
  <c r="G39" i="62" s="1"/>
  <c r="F26" i="58"/>
  <c r="F27" i="58"/>
  <c r="G47" i="62" s="1"/>
  <c r="H28" i="58"/>
  <c r="H32" i="58"/>
  <c r="F36" i="58"/>
  <c r="G69" i="62" s="1"/>
  <c r="F37" i="58"/>
  <c r="H45" i="58"/>
  <c r="F45" i="58"/>
  <c r="G88" i="62" s="1"/>
  <c r="H49" i="58"/>
  <c r="F49" i="58"/>
  <c r="F57" i="58"/>
  <c r="H57" i="58"/>
  <c r="F61" i="58"/>
  <c r="H61" i="58"/>
  <c r="H64" i="58"/>
  <c r="F64" i="58"/>
  <c r="H74" i="58"/>
  <c r="F74" i="58"/>
  <c r="H82" i="58"/>
  <c r="F82" i="58"/>
  <c r="H91" i="58"/>
  <c r="F91" i="58"/>
  <c r="H63" i="58"/>
  <c r="H65" i="58"/>
  <c r="H67" i="58"/>
  <c r="H69" i="58"/>
  <c r="H73" i="58"/>
  <c r="H75" i="58"/>
  <c r="H77" i="58"/>
  <c r="H79" i="58"/>
  <c r="H81" i="58"/>
  <c r="H84" i="58"/>
  <c r="H86" i="58"/>
  <c r="H88" i="58"/>
  <c r="H90" i="58"/>
  <c r="H92" i="58"/>
  <c r="F63" i="58"/>
  <c r="F65" i="58"/>
  <c r="F67" i="58"/>
  <c r="F69" i="58"/>
  <c r="G75" i="62" s="1"/>
  <c r="G84" i="62" s="1"/>
  <c r="G89" i="62" s="1"/>
  <c r="F73" i="58"/>
  <c r="F75" i="58"/>
  <c r="F77" i="58"/>
  <c r="F79" i="58"/>
  <c r="F81" i="58"/>
  <c r="F84" i="58"/>
  <c r="F86" i="58"/>
  <c r="F88" i="58"/>
  <c r="F90" i="58"/>
  <c r="G111" i="62" s="1"/>
  <c r="F92" i="58"/>
  <c r="I50" i="68"/>
  <c r="I22" i="68"/>
  <c r="I34" i="68"/>
  <c r="G49" i="68"/>
  <c r="E14" i="50"/>
  <c r="F14" i="50" s="1"/>
  <c r="E13" i="50"/>
  <c r="F13" i="50" s="1"/>
  <c r="F12" i="50"/>
  <c r="F11" i="50"/>
  <c r="F10" i="50"/>
  <c r="F9" i="50"/>
  <c r="F8" i="50"/>
  <c r="F7" i="50"/>
  <c r="G53" i="62" l="1"/>
  <c r="G112" i="62"/>
  <c r="G18" i="62"/>
  <c r="G64" i="62"/>
  <c r="F64" i="62" s="1"/>
  <c r="G63" i="62"/>
  <c r="G68" i="62" s="1"/>
  <c r="G73" i="62" s="1"/>
  <c r="G78" i="62" s="1"/>
  <c r="G70" i="62"/>
  <c r="G65" i="62"/>
  <c r="F65" i="62" s="1"/>
  <c r="G51" i="62"/>
  <c r="G108" i="62"/>
  <c r="H22" i="58"/>
  <c r="F22" i="58"/>
  <c r="I28" i="68"/>
  <c r="I52" i="68"/>
  <c r="I51" i="68"/>
  <c r="I32" i="68" l="1"/>
  <c r="I8" i="68"/>
  <c r="I20" i="68"/>
  <c r="I31" i="68"/>
  <c r="I33" i="68"/>
  <c r="I9" i="68"/>
  <c r="I21" i="68"/>
  <c r="I15" i="68"/>
  <c r="I14" i="68"/>
  <c r="I13" i="68" l="1"/>
  <c r="I19" i="68"/>
  <c r="I26" i="68"/>
  <c r="I25" i="68"/>
  <c r="I27" i="68"/>
  <c r="I29" i="68" l="1"/>
  <c r="I30" i="68"/>
  <c r="I12" i="68" l="1"/>
  <c r="I11" i="68"/>
  <c r="I17" i="68"/>
  <c r="I24" i="68"/>
  <c r="I18" i="68"/>
  <c r="I23" i="68"/>
  <c r="H68" i="62" l="1"/>
  <c r="F70" i="62" l="1"/>
  <c r="F69" i="62"/>
  <c r="F11" i="62"/>
  <c r="F38" i="50" l="1"/>
  <c r="F37" i="50"/>
  <c r="F36" i="50"/>
  <c r="F35" i="50"/>
  <c r="F34" i="50"/>
  <c r="F33" i="50"/>
  <c r="F32" i="50"/>
  <c r="F31" i="50"/>
  <c r="F30" i="50"/>
  <c r="F29" i="50"/>
  <c r="F28" i="50"/>
  <c r="F27" i="50"/>
  <c r="F26" i="50"/>
  <c r="F25" i="50"/>
  <c r="F24" i="50"/>
  <c r="F23" i="50"/>
  <c r="F22" i="50"/>
  <c r="H98" i="62"/>
  <c r="H103" i="62" s="1"/>
  <c r="H96" i="62"/>
  <c r="H89" i="62"/>
  <c r="F79" i="62"/>
  <c r="H73" i="62"/>
  <c r="H78" i="62" s="1"/>
  <c r="H82" i="62" s="1"/>
  <c r="H39" i="62"/>
  <c r="H43" i="62" s="1"/>
  <c r="H47" i="62" s="1"/>
  <c r="H63" i="62" s="1"/>
  <c r="F63" i="62" s="1"/>
  <c r="F66" i="62" s="1"/>
  <c r="H23" i="62"/>
  <c r="H27" i="62" s="1"/>
  <c r="A29" i="62"/>
  <c r="A33" i="62" s="1"/>
  <c r="A37" i="62" s="1"/>
  <c r="A41" i="62" s="1"/>
  <c r="A45" i="62" s="1"/>
  <c r="A49" i="62" s="1"/>
  <c r="A56" i="62" s="1"/>
  <c r="A62" i="62" s="1"/>
  <c r="A67" i="62" s="1"/>
  <c r="A72" i="62" s="1"/>
  <c r="A77" i="62" s="1"/>
  <c r="A81" i="62" s="1"/>
  <c r="A86" i="62" s="1"/>
  <c r="A91" i="62" s="1"/>
  <c r="A95" i="62" s="1"/>
  <c r="A100" i="62" s="1"/>
  <c r="A106" i="62" s="1"/>
  <c r="A110" i="62" s="1"/>
  <c r="F111" i="62"/>
  <c r="F68" i="62"/>
  <c r="F71" i="62" s="1"/>
  <c r="F112" i="62"/>
  <c r="F59" i="62"/>
  <c r="F84" i="62"/>
  <c r="F108" i="62"/>
  <c r="F113" i="62"/>
  <c r="F102" i="62"/>
  <c r="F97" i="62"/>
  <c r="F93" i="62"/>
  <c r="F88" i="62"/>
  <c r="F83" i="62"/>
  <c r="F74" i="62"/>
  <c r="F58" i="62"/>
  <c r="F52" i="62"/>
  <c r="F35" i="62"/>
  <c r="F31" i="62"/>
  <c r="F19" i="62"/>
  <c r="F23" i="62" l="1"/>
  <c r="F27" i="62"/>
  <c r="F39" i="62"/>
  <c r="F43" i="62"/>
  <c r="F47" i="62"/>
  <c r="F114" i="62"/>
  <c r="F51" i="62"/>
  <c r="F53" i="62"/>
  <c r="F75" i="62"/>
  <c r="F89" i="62"/>
  <c r="G10" i="62"/>
  <c r="F10" i="62" s="1"/>
  <c r="F12" i="62" s="1"/>
  <c r="G96" i="62" l="1"/>
  <c r="F96" i="62" s="1"/>
  <c r="G82" i="62"/>
  <c r="F82" i="62" s="1"/>
  <c r="F85" i="62" s="1"/>
  <c r="F78" i="62"/>
  <c r="F80" i="62" s="1"/>
  <c r="F73" i="62"/>
  <c r="F76" i="62" s="1"/>
  <c r="G103" i="62"/>
  <c r="F103" i="62" s="1"/>
  <c r="F98" i="62"/>
  <c r="G107" i="62"/>
  <c r="F107" i="62" s="1"/>
  <c r="F109" i="62" s="1"/>
  <c r="G101" i="62"/>
  <c r="F101" i="62" s="1"/>
  <c r="G57" i="62"/>
  <c r="F57" i="62" s="1"/>
  <c r="F60" i="62" s="1"/>
  <c r="G22" i="62"/>
  <c r="G14" i="62" s="1"/>
  <c r="F14" i="62" s="1"/>
  <c r="F16" i="62" s="1"/>
  <c r="G92" i="62"/>
  <c r="F92" i="62" s="1"/>
  <c r="F94" i="62" s="1"/>
  <c r="G87" i="62"/>
  <c r="F87" i="62" s="1"/>
  <c r="F90" i="62" s="1"/>
  <c r="F18" i="62"/>
  <c r="F20" i="62" s="1"/>
  <c r="F104" i="62" l="1"/>
  <c r="G26" i="62"/>
  <c r="F22" i="62"/>
  <c r="F24" i="62" s="1"/>
  <c r="F99" i="62"/>
  <c r="G30" i="62" l="1"/>
  <c r="F26" i="62"/>
  <c r="F28" i="62" s="1"/>
  <c r="G34" i="62" l="1"/>
  <c r="F30" i="62"/>
  <c r="F32" i="62" s="1"/>
  <c r="G38" i="62" l="1"/>
  <c r="F34" i="62"/>
  <c r="F36" i="62" s="1"/>
  <c r="G42" i="62" l="1"/>
  <c r="F38" i="62"/>
  <c r="F40" i="62" s="1"/>
  <c r="G46" i="62" l="1"/>
  <c r="F42" i="62"/>
  <c r="F44" i="62" s="1"/>
  <c r="G50" i="62" l="1"/>
  <c r="F50" i="62" s="1"/>
  <c r="F54" i="62" s="1"/>
  <c r="F46" i="62"/>
  <c r="F48" i="62" s="1"/>
  <c r="I79" i="52" l="1"/>
  <c r="G79" i="52"/>
  <c r="G65" i="52"/>
  <c r="I65" i="52"/>
  <c r="G56" i="52"/>
  <c r="I56" i="52"/>
  <c r="G52" i="52"/>
  <c r="I52" i="52"/>
  <c r="I42" i="52"/>
  <c r="G42" i="52"/>
  <c r="I40" i="52"/>
  <c r="G40" i="52"/>
  <c r="I38" i="52"/>
  <c r="G38" i="52"/>
  <c r="I35" i="52"/>
  <c r="G35" i="52"/>
  <c r="I29" i="52"/>
  <c r="G29" i="52"/>
  <c r="I27" i="52"/>
  <c r="G27" i="52"/>
  <c r="I25" i="52"/>
  <c r="G25" i="52"/>
  <c r="I23" i="52"/>
  <c r="G23" i="52"/>
  <c r="I53" i="52"/>
  <c r="G53" i="52"/>
  <c r="I51" i="52"/>
  <c r="G51" i="52"/>
  <c r="I48" i="52"/>
  <c r="G48" i="52"/>
  <c r="G47" i="52"/>
  <c r="I47" i="52"/>
  <c r="I46" i="52"/>
  <c r="G46" i="52"/>
  <c r="I43" i="52"/>
  <c r="G43" i="52"/>
  <c r="G78" i="52"/>
  <c r="I78" i="52"/>
  <c r="G36" i="52"/>
  <c r="I36" i="52"/>
  <c r="I37" i="52"/>
  <c r="G37" i="52"/>
  <c r="G28" i="52"/>
  <c r="I28" i="52"/>
  <c r="I64" i="52"/>
  <c r="G64" i="52"/>
  <c r="G41" i="52"/>
  <c r="I41" i="52"/>
  <c r="G39" i="52"/>
  <c r="I39" i="52"/>
  <c r="G30" i="52"/>
  <c r="I30" i="52"/>
  <c r="G26" i="52"/>
  <c r="I26" i="52"/>
  <c r="G24" i="52"/>
  <c r="I24" i="52"/>
  <c r="G44" i="52"/>
  <c r="I44" i="52"/>
  <c r="G8" i="52"/>
  <c r="I8" i="52"/>
</calcChain>
</file>

<file path=xl/sharedStrings.xml><?xml version="1.0" encoding="utf-8"?>
<sst xmlns="http://schemas.openxmlformats.org/spreadsheetml/2006/main" count="1026" uniqueCount="554">
  <si>
    <t>КРАСКИ ДЛЯ ИНТЕРЬЕРОВ</t>
  </si>
  <si>
    <t>,</t>
  </si>
  <si>
    <t>объём упак., л</t>
  </si>
  <si>
    <t>выход м2 из уп.</t>
  </si>
  <si>
    <t>цена за м2, руб</t>
  </si>
  <si>
    <t>цена за кг, руб.</t>
  </si>
  <si>
    <t>КЛЕЕВЫЕ ГОТОВЫЕ СОСТАВЫ</t>
  </si>
  <si>
    <t>ДЕКОРАТИВНО-ОТДЕЛОЧНЫЕ МАТЕРИАЛЫ НА ОСНОВЕ МРАМОРНОЙ КРОШКИ</t>
  </si>
  <si>
    <t>20 кг</t>
  </si>
  <si>
    <t>1,5-2,0</t>
  </si>
  <si>
    <t>25 кг</t>
  </si>
  <si>
    <t>2,5-3,0</t>
  </si>
  <si>
    <t>3,0-3,5</t>
  </si>
  <si>
    <t>1,0-1,5</t>
  </si>
  <si>
    <t>4 кг</t>
  </si>
  <si>
    <t>0,4-0,5</t>
  </si>
  <si>
    <t>10 кг</t>
  </si>
  <si>
    <t>1,5-2,5</t>
  </si>
  <si>
    <t>3,5-4,0</t>
  </si>
  <si>
    <t>17 кг</t>
  </si>
  <si>
    <t>1кг</t>
  </si>
  <si>
    <t>2,5кг</t>
  </si>
  <si>
    <t xml:space="preserve">МАТЕРИАЛЫ ДЛЯ ПОДГОТОВКИ И ЗАЩИТЫ ОБРАБАТЫВАЕМЫХ ПОВЕРХНОСТЕЙ </t>
  </si>
  <si>
    <t>5 л</t>
  </si>
  <si>
    <t>0,2-0,3</t>
  </si>
  <si>
    <t>10 л</t>
  </si>
  <si>
    <t>6 кг</t>
  </si>
  <si>
    <t>5 кг</t>
  </si>
  <si>
    <t>1,5 кг</t>
  </si>
  <si>
    <t>ДЕКОРАТИВНЫЕ ПОКРЫТИЯ</t>
  </si>
  <si>
    <t>расход кг/1кв. м</t>
  </si>
  <si>
    <t>упак.</t>
  </si>
  <si>
    <t>ВОДНО-ДИСПЕРСИОННЫЕ КРАСКИ</t>
  </si>
  <si>
    <t>ГОТОВЫЕ МАТЕРИАЛЫ ДЛЯ ПОДГОТОВКИ ПОВЕРХНОСТЕЙ</t>
  </si>
  <si>
    <t>Грунт укрепляющий концентрированный глубокого проникновения
Допускается разбавление 1:10</t>
  </si>
  <si>
    <t>Грунт укрепляющий глубокого проникновения 
на акриловой основе</t>
  </si>
  <si>
    <t>~ 1кг</t>
  </si>
  <si>
    <t>арт К 22-24</t>
  </si>
  <si>
    <t>арт К 19-21</t>
  </si>
  <si>
    <t>арт К 16-18</t>
  </si>
  <si>
    <t>арт К 13-15</t>
  </si>
  <si>
    <t>арт К 08-12</t>
  </si>
  <si>
    <t>арт К 01-07</t>
  </si>
  <si>
    <t>артикул</t>
  </si>
  <si>
    <r>
      <t xml:space="preserve">Руломикс </t>
    </r>
    <r>
      <rPr>
        <sz val="8"/>
        <rFont val="Arial Cyr"/>
        <charset val="204"/>
      </rPr>
      <t xml:space="preserve">текстурное покрытие </t>
    </r>
    <r>
      <rPr>
        <b/>
        <sz val="8"/>
        <rFont val="Arial Cyr"/>
        <charset val="204"/>
      </rPr>
      <t xml:space="preserve">
</t>
    </r>
    <r>
      <rPr>
        <sz val="8"/>
        <rFont val="Arial Cyr"/>
        <charset val="204"/>
      </rPr>
      <t>для фасадных и интерьерных работ ("мелкая шуба")</t>
    </r>
  </si>
  <si>
    <t>Цена 
за упаковку, 
руб.</t>
  </si>
  <si>
    <t>Матовая акриловая краска 
для потолков и помещений 
с минимальной агрузкой на поверхности</t>
  </si>
  <si>
    <t>Бесцветный лак на акриловой основе для защитно-декоративной обработки любых деревянных поверхностей</t>
  </si>
  <si>
    <t>Декоративное покрытие на акриловой эмульсионной основе с добавлением мелкой мраморной крошки</t>
  </si>
  <si>
    <t>Декоративное покрытие средней толщины на основе акриловых сополимеров в водной эмульсии и минеральных наполнителей</t>
  </si>
  <si>
    <t>Декоративная краска на основе акриловых сополимеров в водной эмульсии с добавлением мелких мраморных гранул</t>
  </si>
  <si>
    <r>
      <rPr>
        <b/>
        <sz val="11"/>
        <rFont val="Arial"/>
        <family val="2"/>
      </rPr>
      <t>ПРАЙС-ЛИСТ 
ЖИДКИЕ ОБОИ "KOZA"</t>
    </r>
    <r>
      <rPr>
        <sz val="14"/>
        <rFont val="Arial"/>
        <family val="2"/>
      </rPr>
      <t xml:space="preserve">
</t>
    </r>
    <r>
      <rPr>
        <b/>
        <sz val="16"/>
        <rFont val="Times New Roman"/>
        <family val="1"/>
      </rPr>
      <t>ТМ Bayramix</t>
    </r>
  </si>
  <si>
    <r>
      <rPr>
        <b/>
        <sz val="11"/>
        <rFont val="Arial"/>
        <family val="2"/>
      </rPr>
      <t xml:space="preserve">ПРАЙС-ЛИСТ 
ВОДНО-ДИСПЕРСИОННЫЕ  КРАСКИ  </t>
    </r>
    <r>
      <rPr>
        <b/>
        <sz val="16"/>
        <rFont val="Arial Cyr"/>
        <charset val="204"/>
      </rPr>
      <t xml:space="preserve">
</t>
    </r>
    <r>
      <rPr>
        <b/>
        <sz val="16"/>
        <rFont val="Times New Roman"/>
        <family val="1"/>
      </rPr>
      <t>ТМ Bayramix</t>
    </r>
  </si>
  <si>
    <r>
      <rPr>
        <b/>
        <sz val="11"/>
        <rFont val="Arial"/>
        <family val="2"/>
      </rPr>
      <t xml:space="preserve"> ПРАЙС-ЛИСТ 
ДЕКОРАТИВНО-ОТДЕЛОЧНЫЕ МАТЕРИАЛЫ </t>
    </r>
    <r>
      <rPr>
        <b/>
        <sz val="16"/>
        <rFont val="Arial"/>
        <family val="2"/>
      </rPr>
      <t xml:space="preserve">
</t>
    </r>
    <r>
      <rPr>
        <b/>
        <sz val="16"/>
        <rFont val="Times New Roman"/>
        <family val="1"/>
      </rPr>
      <t>ТМ Bayramix</t>
    </r>
  </si>
  <si>
    <r>
      <rPr>
        <b/>
        <sz val="11"/>
        <rFont val="Arial"/>
        <family val="2"/>
      </rPr>
      <t xml:space="preserve"> ПРАЙС-ЛИСТ 
ДЕКОРАТИВНО-ОТДЕЛОЧНЫЕ МАТЕРИАЛЫ </t>
    </r>
    <r>
      <rPr>
        <b/>
        <sz val="16"/>
        <rFont val="Arial"/>
        <family val="2"/>
      </rPr>
      <t xml:space="preserve">
</t>
    </r>
    <r>
      <rPr>
        <b/>
        <sz val="16"/>
        <rFont val="Times New Roman"/>
        <family val="1"/>
      </rPr>
      <t>ТМ Prorab</t>
    </r>
  </si>
  <si>
    <t>цена указана с учётом НДС, действует гибкая система дополнительных скидок</t>
  </si>
  <si>
    <t>Цена указана с учётом НДС, действует гибкая система дополнительных скидок</t>
  </si>
  <si>
    <t>Расход завасит от качества подготовленной поверхности и квалификации специалистов, осуществляющих работы по нанесению покрытий</t>
  </si>
  <si>
    <r>
      <t xml:space="preserve">Грунт БЕТОН+КОНТАКТ 
</t>
    </r>
    <r>
      <rPr>
        <sz val="8"/>
        <rFont val="Arial Cyr"/>
        <charset val="204"/>
      </rPr>
      <t>адгезивный для внутренних и наружных работ</t>
    </r>
  </si>
  <si>
    <r>
      <t>Шпатлевка УНИВЕРСАЛЬНАЯ</t>
    </r>
    <r>
      <rPr>
        <sz val="8"/>
        <rFont val="Arial Cyr"/>
        <charset val="204"/>
      </rPr>
      <t xml:space="preserve"> 
акриловая для внутренних работ</t>
    </r>
  </si>
  <si>
    <r>
      <t xml:space="preserve">Шпатлевка ФИНИШНАЯ 
</t>
    </r>
    <r>
      <rPr>
        <sz val="8"/>
        <rFont val="Arial Cyr"/>
        <charset val="204"/>
      </rPr>
      <t>акриловая,влагостокая для внутренних работ</t>
    </r>
  </si>
  <si>
    <r>
      <t xml:space="preserve">Лак ВS-18 </t>
    </r>
    <r>
      <rPr>
        <sz val="8"/>
        <rFont val="Arial Cyr"/>
        <charset val="204"/>
      </rPr>
      <t xml:space="preserve">  
для защиты поверхности от загрязнений</t>
    </r>
  </si>
  <si>
    <t>0,2-0,8</t>
  </si>
  <si>
    <t>0,08-0,10</t>
  </si>
  <si>
    <r>
      <t xml:space="preserve">Байтера </t>
    </r>
    <r>
      <rPr>
        <sz val="8"/>
        <rFont val="Arial Cyr"/>
        <charset val="204"/>
      </rPr>
      <t>текстурное покрытие 
для фасадных и интерьерных работ ("мокрая стена", "короед")</t>
    </r>
  </si>
  <si>
    <t>Упаковка</t>
  </si>
  <si>
    <t>расход кг(л)/
1кв. м</t>
  </si>
  <si>
    <t>2,5 кг</t>
  </si>
  <si>
    <t>12 кг</t>
  </si>
  <si>
    <t>Кол-во упаковок на евро-паллете</t>
  </si>
  <si>
    <t>расход 
л/кв. м</t>
  </si>
  <si>
    <t>7-8 м2 / 1л</t>
  </si>
  <si>
    <t>10-12 м2 / 1л</t>
  </si>
  <si>
    <t>12-14 м2 / 1л</t>
  </si>
  <si>
    <t>Вес  нетто, кг</t>
  </si>
  <si>
    <t>Упаковка, л</t>
  </si>
  <si>
    <t>Упаковка,
кг</t>
  </si>
  <si>
    <t>Наименование и описание продукции</t>
  </si>
  <si>
    <t>2,5 - 3,0 кг</t>
  </si>
  <si>
    <t>1,0 - 1,5 кг</t>
  </si>
  <si>
    <t>2,0 - 2,5 кг</t>
  </si>
  <si>
    <t>3,5 - 4,0 кг</t>
  </si>
  <si>
    <t>5-6 м2 / 1кг</t>
  </si>
  <si>
    <t>4-6 м2 / 1кг</t>
  </si>
  <si>
    <t>5-7 м2 / 1кг</t>
  </si>
  <si>
    <t>0,15 - 0,3 кг</t>
  </si>
  <si>
    <t>0,1 - 0,4 кг</t>
  </si>
  <si>
    <t>Расход зависит от качества подготовленной поверхности и квалификации специалистов, осуществляющих работы по нанесению покрытий</t>
  </si>
  <si>
    <t>4-5 м2 / 1кг</t>
  </si>
  <si>
    <t>мелкая фрак. 0,5-0,7 мм</t>
  </si>
  <si>
    <t>крупная фрак. 1,2-1,5 мм</t>
  </si>
  <si>
    <t>средняя фрак. 0,7-1,2 мм</t>
  </si>
  <si>
    <t>18 кг</t>
  </si>
  <si>
    <t>15 кг</t>
  </si>
  <si>
    <t>3,5 кг</t>
  </si>
  <si>
    <t>0,7 - 1,5 кг</t>
  </si>
  <si>
    <t>Грунт на акриловый основе с кварцевым наполнителем для подготовки поверхности под  последующую декоративную отделку</t>
  </si>
  <si>
    <t xml:space="preserve">Матовая краска на акриловой
сополимерной основе
для фасадных работ </t>
  </si>
  <si>
    <t>Матовая краска на акриловой
сополимерной основе
для интерьерных работ</t>
  </si>
  <si>
    <t>Влагостойкая матовая краска на акриловой
сополимерной основе
для интерьерных работ</t>
  </si>
  <si>
    <t>7 кг</t>
  </si>
  <si>
    <r>
      <rPr>
        <b/>
        <sz val="11"/>
        <rFont val="Arial"/>
        <family val="2"/>
      </rPr>
      <t xml:space="preserve">ПРАЙС-ЛИСТ 
жидкие обои  </t>
    </r>
    <r>
      <rPr>
        <b/>
        <sz val="16"/>
        <rFont val="Arial Cyr"/>
        <charset val="204"/>
      </rPr>
      <t xml:space="preserve">
</t>
    </r>
    <r>
      <rPr>
        <b/>
        <sz val="16"/>
        <rFont val="Times New Roman"/>
        <family val="1"/>
      </rPr>
      <t>ТМ SILKCOAT</t>
    </r>
  </si>
  <si>
    <t>Серия</t>
  </si>
  <si>
    <t>Продукт</t>
  </si>
  <si>
    <t>Elegant</t>
  </si>
  <si>
    <t>Perge</t>
  </si>
  <si>
    <t>Nergis</t>
  </si>
  <si>
    <t>Duden</t>
  </si>
  <si>
    <t>Efes</t>
  </si>
  <si>
    <t>Truva</t>
  </si>
  <si>
    <t>Milas</t>
  </si>
  <si>
    <t>Palmiye</t>
  </si>
  <si>
    <t>Titan</t>
  </si>
  <si>
    <t>Sedef</t>
  </si>
  <si>
    <t>Aspendos</t>
  </si>
  <si>
    <t>Prestige</t>
  </si>
  <si>
    <t>Millennium</t>
  </si>
  <si>
    <t>2001-2029</t>
  </si>
  <si>
    <r>
      <t>Лак ВS-35</t>
    </r>
    <r>
      <rPr>
        <sz val="8"/>
        <rFont val="Arial Cyr"/>
        <charset val="204"/>
      </rPr>
      <t xml:space="preserve">
для защиты наружных поверхностей от загрязнений</t>
    </r>
  </si>
  <si>
    <r>
      <rPr>
        <b/>
        <sz val="11"/>
        <rFont val="Arial"/>
        <family val="2"/>
      </rPr>
      <t xml:space="preserve"> ПРАЙС-ЛИСТ 
ДЕКОРАТИВНЫЕ ПОКРЫТИЯ</t>
    </r>
    <r>
      <rPr>
        <b/>
        <sz val="16"/>
        <rFont val="Arial"/>
        <family val="2"/>
      </rPr>
      <t xml:space="preserve">
</t>
    </r>
    <r>
      <rPr>
        <b/>
        <sz val="16"/>
        <rFont val="Times New Roman"/>
        <family val="1"/>
      </rPr>
      <t>ТМ Decorazza</t>
    </r>
  </si>
  <si>
    <t>1 л</t>
  </si>
  <si>
    <t>2,5 л</t>
  </si>
  <si>
    <t>ВЕНЕЦИАНСКАЯ ШТУКАТУРКА</t>
  </si>
  <si>
    <t xml:space="preserve">ФАКТУРНЫЕ ПОКРЫТИЯ </t>
  </si>
  <si>
    <t xml:space="preserve">1,0-1,5 кг </t>
  </si>
  <si>
    <t>ВОСК</t>
  </si>
  <si>
    <t>ПОДГОТОВИТЕЛЬНЫЕ МАТЕРИАЛЫ</t>
  </si>
  <si>
    <t>9 кг</t>
  </si>
  <si>
    <r>
      <t xml:space="preserve">Минераллит   </t>
    </r>
    <r>
      <rPr>
        <b/>
        <sz val="8"/>
        <rFont val="Arial Cyr"/>
        <charset val="204"/>
      </rPr>
      <t xml:space="preserve">
</t>
    </r>
    <r>
      <rPr>
        <sz val="8"/>
        <rFont val="Arial Cyr"/>
        <charset val="204"/>
      </rPr>
      <t>из отечественного мраморного гранулята</t>
    </r>
  </si>
  <si>
    <r>
      <t xml:space="preserve">ROLLERDECO
</t>
    </r>
    <r>
      <rPr>
        <sz val="8"/>
        <rFont val="Arial"/>
        <family val="2"/>
      </rPr>
      <t>мелкорельефная шуба</t>
    </r>
  </si>
  <si>
    <r>
      <t xml:space="preserve">ROLLERDECO XL
</t>
    </r>
    <r>
      <rPr>
        <sz val="8"/>
        <rFont val="Arial"/>
        <family val="2"/>
      </rPr>
      <t>крупнорельефная шуба</t>
    </r>
  </si>
  <si>
    <t>Краска моющаяся 
для внутренних работ</t>
  </si>
  <si>
    <r>
      <t xml:space="preserve">Краска для внутренних работ
</t>
    </r>
    <r>
      <rPr>
        <sz val="8"/>
        <rFont val="Arial"/>
        <family val="2"/>
      </rPr>
      <t/>
    </r>
  </si>
  <si>
    <r>
      <t xml:space="preserve">Краска для фасадных работ 
</t>
    </r>
    <r>
      <rPr>
        <sz val="8"/>
        <rFont val="Arial"/>
        <family val="2"/>
      </rPr>
      <t/>
    </r>
  </si>
  <si>
    <r>
      <t xml:space="preserve">Краска для потолка СУПЕРБЕЛАЯ
</t>
    </r>
    <r>
      <rPr>
        <sz val="8"/>
        <rFont val="Arial"/>
        <family val="2"/>
      </rPr>
      <t/>
    </r>
  </si>
  <si>
    <r>
      <t xml:space="preserve">Краска для фасадных работ (БАЗА С)
</t>
    </r>
    <r>
      <rPr>
        <sz val="8"/>
        <rFont val="Arial"/>
        <family val="2"/>
      </rPr>
      <t/>
    </r>
  </si>
  <si>
    <r>
      <t xml:space="preserve">Краска для внутренних работ (БАЗА С)
</t>
    </r>
    <r>
      <rPr>
        <sz val="8"/>
        <rFont val="Arial"/>
        <family val="2"/>
      </rPr>
      <t/>
    </r>
  </si>
  <si>
    <r>
      <t>Грунт укрепляющий  глубокого проникновения</t>
    </r>
    <r>
      <rPr>
        <sz val="8"/>
        <rFont val="Arial"/>
        <family val="2"/>
      </rPr>
      <t/>
    </r>
  </si>
  <si>
    <r>
      <t xml:space="preserve">Грунт -Концентрат  
ГИДРОСТОП укрепляющий 
</t>
    </r>
    <r>
      <rPr>
        <sz val="8"/>
        <rFont val="Arial"/>
        <family val="2"/>
      </rPr>
      <t>для наружных и внутренних работ</t>
    </r>
    <r>
      <rPr>
        <sz val="8"/>
        <rFont val="Arial"/>
        <family val="2"/>
      </rPr>
      <t/>
    </r>
  </si>
  <si>
    <t>МАТЕРИАЛЫ ПО ДЕРЕВУ</t>
  </si>
  <si>
    <t>Пропитка ЭКОБИО</t>
  </si>
  <si>
    <t>Пропитка для защиты деревянных изделий и конструкций</t>
  </si>
  <si>
    <t>Пропитка ОГНЕБИОЩИТ</t>
  </si>
  <si>
    <t>Пропитка для защиты древесины от воспламенения и биопоражений</t>
  </si>
  <si>
    <t>0,2 - 0,6 кг</t>
  </si>
  <si>
    <t>Пропитка ТОНИРУЮЩАЯ</t>
  </si>
  <si>
    <t>Тонирующий антисептик с УФ-фильтром на акрилатной основе для долговременной защиты и отделки древесины</t>
  </si>
  <si>
    <r>
      <t xml:space="preserve">Лак защитно-декоративный (глянцевый)
</t>
    </r>
    <r>
      <rPr>
        <sz val="8"/>
        <rFont val="Arial"/>
        <family val="2"/>
      </rPr>
      <t/>
    </r>
  </si>
  <si>
    <r>
      <t xml:space="preserve">Лак защитно-декоративный 
(матовый)
</t>
    </r>
    <r>
      <rPr>
        <sz val="8"/>
        <rFont val="Arial"/>
        <family val="2"/>
      </rPr>
      <t/>
    </r>
  </si>
  <si>
    <t>МАТЕРИАЛЫ ПО КАМНЮ</t>
  </si>
  <si>
    <t>Пропитка Естественный камень</t>
  </si>
  <si>
    <t>Пропитка для защиты природного и искусственного камня</t>
  </si>
  <si>
    <t>Пропитка Мокрый камень</t>
  </si>
  <si>
    <t>4,5 кг</t>
  </si>
  <si>
    <t>0,3 - 0,5 кг</t>
  </si>
  <si>
    <t>2,7 л (4 кг)</t>
  </si>
  <si>
    <t>9 л (15 кг)</t>
  </si>
  <si>
    <t>14 кг</t>
  </si>
  <si>
    <t>16 кг</t>
  </si>
  <si>
    <t>№</t>
  </si>
  <si>
    <t xml:space="preserve">1,0-2,0 кг </t>
  </si>
  <si>
    <t>0,1-0,2 л</t>
  </si>
  <si>
    <t>расход кг / 1 кв. м</t>
  </si>
  <si>
    <r>
      <t xml:space="preserve">PRIMER (ПРАЙМЕР)
</t>
    </r>
    <r>
      <rPr>
        <sz val="9"/>
        <rFont val="Arial Cyr"/>
        <family val="2"/>
        <charset val="204"/>
      </rPr>
      <t>Грунт глубокого проникновения для улучшения
адгезии к последующим окрасочным слоям</t>
    </r>
  </si>
  <si>
    <r>
      <t xml:space="preserve">PRIMER DI QUARZO (ПРАЙМЕР ДИ КВАРЦО)
</t>
    </r>
    <r>
      <rPr>
        <sz val="9"/>
        <rFont val="Arial Cyr"/>
        <family val="2"/>
        <charset val="204"/>
      </rPr>
      <t>Укрывающий грунт для улучшения адгезии
к последующим окрасочным слоям</t>
    </r>
  </si>
  <si>
    <r>
      <t xml:space="preserve">BASE (БЭЙС)
</t>
    </r>
    <r>
      <rPr>
        <sz val="9"/>
        <rFont val="Arial Cyr"/>
        <family val="2"/>
        <charset val="204"/>
      </rPr>
      <t>Подложечная краска-грунт для нанесения
декоративных покрытий</t>
    </r>
  </si>
  <si>
    <t>9 л (12,4 кг)</t>
  </si>
  <si>
    <t>2,7 л (3,7 кг)</t>
  </si>
  <si>
    <t>9 л (14,6 кг)</t>
  </si>
  <si>
    <t>2,7 л (4,4 кг)</t>
  </si>
  <si>
    <t>9 л (11,7 кг)</t>
  </si>
  <si>
    <t>2,7 л (3,5 кг)</t>
  </si>
  <si>
    <t>0,9 л ( 1,2 кг)</t>
  </si>
  <si>
    <t>9 л (12,6 кг)</t>
  </si>
  <si>
    <t>2,7 л (3,8 кг)</t>
  </si>
  <si>
    <t>0,9 л ( 1,3 кг)</t>
  </si>
  <si>
    <t>КРАСКИ</t>
  </si>
  <si>
    <t xml:space="preserve">ФИНИШНЫЕ ПОКРЫТИЯ </t>
  </si>
  <si>
    <r>
      <rPr>
        <b/>
        <sz val="11"/>
        <rFont val="Arial Cyr"/>
        <charset val="204"/>
      </rPr>
      <t xml:space="preserve">TRAVERTA (ТРАВЕРТА)
</t>
    </r>
    <r>
      <rPr>
        <sz val="10"/>
        <rFont val="Arial Cyr"/>
        <charset val="204"/>
      </rPr>
      <t>Декоративное покрытие с эффектом травертина</t>
    </r>
    <r>
      <rPr>
        <sz val="9"/>
        <rFont val="Arial Cyr"/>
        <family val="2"/>
        <charset val="204"/>
      </rPr>
      <t xml:space="preserve">
</t>
    </r>
  </si>
  <si>
    <r>
      <rPr>
        <b/>
        <sz val="11"/>
        <rFont val="Arial Cyr"/>
        <charset val="204"/>
      </rPr>
      <t>SETA (СЕТА) база ORO ST-800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шелковым переливом</t>
    </r>
  </si>
  <si>
    <r>
      <rPr>
        <b/>
        <sz val="11"/>
        <rFont val="Arial Cyr"/>
        <charset val="204"/>
      </rPr>
      <t>SETA (СЕТА) база ARGENTO ST-001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шелковым переливом</t>
    </r>
  </si>
  <si>
    <r>
      <rPr>
        <b/>
        <sz val="11"/>
        <rFont val="Arial Cyr"/>
        <charset val="204"/>
      </rPr>
      <t>BREZZA (БРИЦЦА) база ARGENTO BR-001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эффектом песчаных вихрей</t>
    </r>
  </si>
  <si>
    <t>* в зависимости от способа нанесения</t>
  </si>
  <si>
    <t>ИТОГО</t>
  </si>
  <si>
    <t>1 слой (один из материалов на выбор)</t>
  </si>
  <si>
    <t xml:space="preserve">1-2 слоя </t>
  </si>
  <si>
    <t>Фактура</t>
  </si>
  <si>
    <t>Elasticita</t>
  </si>
  <si>
    <t>1 слой</t>
  </si>
  <si>
    <t xml:space="preserve">Подложка </t>
  </si>
  <si>
    <t>Грунт глубоко проникновения</t>
  </si>
  <si>
    <t>Primer</t>
  </si>
  <si>
    <t>ELASTICITA</t>
  </si>
  <si>
    <t xml:space="preserve">ИТОГО </t>
  </si>
  <si>
    <t>2 слоя</t>
  </si>
  <si>
    <t xml:space="preserve">Sollievo </t>
  </si>
  <si>
    <t xml:space="preserve">SOLLIEVO </t>
  </si>
  <si>
    <t xml:space="preserve">Barilievo </t>
  </si>
  <si>
    <t>BARILIEVO</t>
  </si>
  <si>
    <t xml:space="preserve">Corteccia </t>
  </si>
  <si>
    <t>CORTECCIA</t>
  </si>
  <si>
    <t xml:space="preserve">Traverta </t>
  </si>
  <si>
    <t xml:space="preserve">TRAVERTA </t>
  </si>
  <si>
    <t>ФАКТУРНЫЕ ПОКРЫТИЯ</t>
  </si>
  <si>
    <t>3 слоя</t>
  </si>
  <si>
    <t>Венецианская штукатурка</t>
  </si>
  <si>
    <t>St.Veneziano</t>
  </si>
  <si>
    <t>STUCCO VENEZIANO</t>
  </si>
  <si>
    <t>Лессирующее перламутровое покрытие</t>
  </si>
  <si>
    <t xml:space="preserve">Декоративный лак </t>
  </si>
  <si>
    <t xml:space="preserve">Fleur Deco </t>
  </si>
  <si>
    <t xml:space="preserve">Декоративная краска </t>
  </si>
  <si>
    <t xml:space="preserve">FLEUR DECO </t>
  </si>
  <si>
    <t>PERLA VERNICI</t>
  </si>
  <si>
    <t>Antici</t>
  </si>
  <si>
    <t xml:space="preserve">ANTICI </t>
  </si>
  <si>
    <t>ИТОГО 1</t>
  </si>
  <si>
    <t>Velluto</t>
  </si>
  <si>
    <t>VELLUTO</t>
  </si>
  <si>
    <t>Seta</t>
  </si>
  <si>
    <t>SETA база Oro LC 800</t>
  </si>
  <si>
    <t>SETA база Argento ST 001</t>
  </si>
  <si>
    <t>Lucetezza</t>
  </si>
  <si>
    <t>LUCETEZZA база Oro LC 800, Bronzo LC 900, Alluminio LC 700</t>
  </si>
  <si>
    <t>LUCETEZZA база Argento LC 001</t>
  </si>
  <si>
    <t>Brezza</t>
  </si>
  <si>
    <t>BREZZA</t>
  </si>
  <si>
    <t>Расход 1л/кг на 1м2</t>
  </si>
  <si>
    <t>Цена за 1л/кг, руб.</t>
  </si>
  <si>
    <t>Количество слоев</t>
  </si>
  <si>
    <t>Описание</t>
  </si>
  <si>
    <t>Название покрытия</t>
  </si>
  <si>
    <r>
      <t xml:space="preserve">PRIMER SILICONE (ПРАЙМЕР СИЛИКОНЭ)
</t>
    </r>
    <r>
      <rPr>
        <sz val="9"/>
        <rFont val="Arial Cyr"/>
        <family val="2"/>
        <charset val="204"/>
      </rPr>
      <t xml:space="preserve">Грунт глубокого проникновения на силиконовой основе для улучшения адгезии к последующим окрасочным слоям для наружных работ </t>
    </r>
  </si>
  <si>
    <r>
      <t xml:space="preserve">FLEUR DÉCO (ФЛЁР ДЕКО) Diamante
</t>
    </r>
    <r>
      <rPr>
        <sz val="10"/>
        <rFont val="Arial Cyr"/>
        <charset val="204"/>
      </rPr>
      <t>Декоративный лак с эффектом блеска драгоценных камней</t>
    </r>
  </si>
  <si>
    <r>
      <t xml:space="preserve">FLEUR DÉCO (ФЛЁР ДЕКО) Amber, Rubin
</t>
    </r>
    <r>
      <rPr>
        <sz val="10"/>
        <rFont val="Arial Cyr"/>
        <charset val="204"/>
      </rPr>
      <t>Декоративный лак с эффектом блеска драгоценных камней</t>
    </r>
  </si>
  <si>
    <t>1,5 - 2,5 кг</t>
  </si>
  <si>
    <r>
      <t xml:space="preserve">ОПТИМА 
Краска для стен и потолков 
</t>
    </r>
    <r>
      <rPr>
        <sz val="8"/>
        <rFont val="Arial"/>
        <family val="2"/>
      </rPr>
      <t/>
    </r>
  </si>
  <si>
    <r>
      <t xml:space="preserve">ОПТИМА 
Краска для фасадных работ 
</t>
    </r>
    <r>
      <rPr>
        <sz val="8"/>
        <rFont val="Arial"/>
        <family val="2"/>
      </rPr>
      <t/>
    </r>
  </si>
  <si>
    <t>КРАСКИ ДЛЯ ФАСАДОВ / УНИВЕРСАЛЬНЫЕ</t>
  </si>
  <si>
    <t>СПЕЦИАЛЬНЫЕ ПОКРЫТИЯ ДЛЯ ФАСАДОВ И ИНТЕРЬЕРОВ</t>
  </si>
  <si>
    <r>
      <t xml:space="preserve">Шпатлевка БАЙТЕКС 
</t>
    </r>
    <r>
      <rPr>
        <sz val="9"/>
        <rFont val="Arial Cyr"/>
        <family val="2"/>
        <charset val="204"/>
      </rPr>
      <t>универсальная шпатлевка для фасадных и интерьерных работ</t>
    </r>
  </si>
  <si>
    <t>ФАКТУРНЫЕ ПОКРЫТИЯ (БЕЛЫЕ ПОД КОЛЕРОВКУ*)</t>
  </si>
  <si>
    <r>
      <t xml:space="preserve">PALTA </t>
    </r>
    <r>
      <rPr>
        <sz val="8"/>
        <rFont val="Arial Cyr"/>
        <charset val="204"/>
      </rPr>
      <t>камешковая</t>
    </r>
    <r>
      <rPr>
        <sz val="9"/>
        <rFont val="Arial Cyr"/>
        <family val="2"/>
        <charset val="204"/>
      </rPr>
      <t xml:space="preserve"> </t>
    </r>
    <r>
      <rPr>
        <sz val="8"/>
        <rFont val="Arial Cyr"/>
        <charset val="204"/>
      </rPr>
      <t xml:space="preserve">штукатурка зернистой фактуры
для фасадных и интерьерных работ </t>
    </r>
  </si>
  <si>
    <t>0,3-0,5 кг</t>
  </si>
  <si>
    <t>0,05-0,1 л</t>
  </si>
  <si>
    <t xml:space="preserve">Cera di Veneziano </t>
  </si>
  <si>
    <t xml:space="preserve">Натуральный воск </t>
  </si>
  <si>
    <t>0,15-0,3 кг</t>
  </si>
  <si>
    <t>мелкие чипсы(&lt; 1 мм)
Наносится валиком или распылителем</t>
  </si>
  <si>
    <t>0,7-1,5</t>
  </si>
  <si>
    <r>
      <t>Грунт по Стекломагнезиту</t>
    </r>
    <r>
      <rPr>
        <b/>
        <sz val="8"/>
        <rFont val="Arial Cyr"/>
        <charset val="204"/>
      </rPr>
      <t xml:space="preserve"> </t>
    </r>
    <r>
      <rPr>
        <sz val="8"/>
        <rFont val="Arial Cyr"/>
        <charset val="204"/>
      </rPr>
      <t>глубокого проникновения 
универсальный - для внутренних и наружных работ</t>
    </r>
  </si>
  <si>
    <t>0,1-0,2</t>
  </si>
  <si>
    <r>
      <t>Грунт Астар ФИКС</t>
    </r>
    <r>
      <rPr>
        <b/>
        <sz val="8"/>
        <rFont val="Arial Cyr"/>
        <charset val="204"/>
      </rPr>
      <t xml:space="preserve"> </t>
    </r>
    <r>
      <rPr>
        <sz val="8"/>
        <rFont val="Arial Cyr"/>
        <charset val="204"/>
      </rPr>
      <t>глубокого проникновения 
универсальный - для внутренних и наружных работ</t>
    </r>
  </si>
  <si>
    <r>
      <t>Силиконовый ПРАЙМЕР</t>
    </r>
    <r>
      <rPr>
        <sz val="8"/>
        <rFont val="Arial Cyr"/>
        <charset val="204"/>
      </rPr>
      <t xml:space="preserve">  глубокого проникновения на силиконовой основе 
универсальный - для внутренних и наружных работ</t>
    </r>
  </si>
  <si>
    <t>7кг</t>
  </si>
  <si>
    <t>0,9 л (1,5 кг)</t>
  </si>
  <si>
    <t>крупная фрак. 2,5-3,0 мм</t>
  </si>
  <si>
    <t>средняя фрак.1,5-2,0 мм</t>
  </si>
  <si>
    <t>мелкая фрак. 0,5-1,2 мм</t>
  </si>
  <si>
    <t xml:space="preserve">0,5-1,0 кг </t>
  </si>
  <si>
    <t>1л</t>
  </si>
  <si>
    <t xml:space="preserve">CRAQUELUR </t>
  </si>
  <si>
    <t xml:space="preserve">1 слой </t>
  </si>
  <si>
    <t xml:space="preserve">Цвет трещин </t>
  </si>
  <si>
    <t xml:space="preserve">Perla Vernici (argento) </t>
  </si>
  <si>
    <t xml:space="preserve">Perla Vernici (argento)  </t>
  </si>
  <si>
    <t xml:space="preserve">Craquelur </t>
  </si>
  <si>
    <t xml:space="preserve">Лак для создания трещин </t>
  </si>
  <si>
    <t xml:space="preserve">Fiora </t>
  </si>
  <si>
    <t>Cera Decor</t>
  </si>
  <si>
    <t xml:space="preserve">CeraDecor/ Perla vernici/ Pastello vernici/Lucido </t>
  </si>
  <si>
    <t xml:space="preserve">RUSTIC </t>
  </si>
  <si>
    <t xml:space="preserve">Rustic </t>
  </si>
  <si>
    <t xml:space="preserve">Лессирующий матовый состав </t>
  </si>
  <si>
    <t xml:space="preserve">MURALES </t>
  </si>
  <si>
    <t xml:space="preserve">Murales </t>
  </si>
  <si>
    <t xml:space="preserve">Краска </t>
  </si>
  <si>
    <t xml:space="preserve">Лессирующий матовый состав/Лак  перламутровый/матовый/глянцевый   </t>
  </si>
  <si>
    <r>
      <rPr>
        <b/>
        <sz val="11"/>
        <rFont val="Arial Cyr"/>
        <charset val="204"/>
      </rPr>
      <t>LUCETEZZA (ЛУЧЕТЕЦЦА) база ARGENTO LC-001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перламутровым эффектом и добавлением кварцевых гранул</t>
    </r>
  </si>
  <si>
    <t xml:space="preserve">1-1,5 кг </t>
  </si>
  <si>
    <t xml:space="preserve">0,8-1,2 </t>
  </si>
  <si>
    <t>0,1—0,2</t>
  </si>
  <si>
    <t>0,15—0,30</t>
  </si>
  <si>
    <t>0,8—1,5</t>
  </si>
  <si>
    <t>0,8—1,0</t>
  </si>
  <si>
    <t>0,3—0,9</t>
  </si>
  <si>
    <t>0,15-0,2</t>
  </si>
  <si>
    <t>0,1 -0,2 л</t>
  </si>
  <si>
    <r>
      <t xml:space="preserve">BARILIEVO (БАРИЛЬЕВО)
</t>
    </r>
    <r>
      <rPr>
        <sz val="10"/>
        <rFont val="Arial Cyr"/>
        <family val="2"/>
        <charset val="204"/>
      </rPr>
      <t>Декоративное фактурное покрытие на акриловой основе</t>
    </r>
  </si>
  <si>
    <t xml:space="preserve">1,0-1,2 кг </t>
  </si>
  <si>
    <t>Primer, Base</t>
  </si>
  <si>
    <t>Подготовительные материалы</t>
  </si>
  <si>
    <t>Primer, Primer di Quarzo</t>
  </si>
  <si>
    <t>фракция - 0,7-1,2 мм</t>
  </si>
  <si>
    <t>0,1-0,3</t>
  </si>
  <si>
    <r>
      <t xml:space="preserve">Грунт под жидкие обои
</t>
    </r>
    <r>
      <rPr>
        <sz val="9"/>
        <rFont val="Arial Cyr"/>
        <family val="2"/>
        <charset val="204"/>
      </rPr>
      <t xml:space="preserve">укрывающий  с калиброванным мраморным наполнителем </t>
    </r>
  </si>
  <si>
    <r>
      <t xml:space="preserve">i-Flex </t>
    </r>
    <r>
      <rPr>
        <sz val="8"/>
        <rFont val="Arial Cyr"/>
        <charset val="204"/>
      </rPr>
      <t>Эластомерная акриловая  декоративная штукатурка для фасадов и интерьеров</t>
    </r>
  </si>
  <si>
    <r>
      <t xml:space="preserve">Грунт под жидкие обои    
</t>
    </r>
    <r>
      <rPr>
        <sz val="9"/>
        <rFont val="Arial Cyr"/>
        <family val="2"/>
        <charset val="204"/>
      </rPr>
      <t>укрывающий  с калиброванным мраморным наполнителем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</t>
    </r>
  </si>
  <si>
    <t xml:space="preserve">ДЕКОРАТИВНЫЕ ПОКРЫТИЯ </t>
  </si>
  <si>
    <t>Цена за 1м², руб.</t>
  </si>
  <si>
    <t xml:space="preserve"> Цена 
за упаковку, 
руб.</t>
  </si>
  <si>
    <t>4,0-4,5</t>
  </si>
  <si>
    <t>0,2 - 0,3 кг</t>
  </si>
  <si>
    <r>
      <t xml:space="preserve">ОПТИМА Грунт укрепляющий  </t>
    </r>
    <r>
      <rPr>
        <sz val="8"/>
        <rFont val="Arial"/>
        <family val="2"/>
      </rPr>
      <t/>
    </r>
  </si>
  <si>
    <t>Выход из 1 упаковки, кв.м</t>
  </si>
  <si>
    <t>~ 1,02 кг</t>
  </si>
  <si>
    <t>~ 0,90 кг</t>
  </si>
  <si>
    <t>~ 0,97 кг</t>
  </si>
  <si>
    <t>~ 0,88 кг</t>
  </si>
  <si>
    <t>~ 1,05 кг</t>
  </si>
  <si>
    <t>~ 0,91 кг</t>
  </si>
  <si>
    <t>~ 0,95 кг</t>
  </si>
  <si>
    <t>~ 0,96 кг</t>
  </si>
  <si>
    <t>~ 095 кг</t>
  </si>
  <si>
    <t>~ 0,80 кг</t>
  </si>
  <si>
    <t>~ 1,2 кг</t>
  </si>
  <si>
    <t>упаковка</t>
  </si>
  <si>
    <t>крупная фрак. (K) 1,2-1,5 мм</t>
  </si>
  <si>
    <t>крупная фрак. (K) 2,5 - 3 мм</t>
  </si>
  <si>
    <t>мелкая фрак. (M) 1,2 - 2 мм</t>
  </si>
  <si>
    <t>микро фрак. (S) 1,0 - 1,5 мм</t>
  </si>
  <si>
    <t>крупная фрак. (G) 1,2-1,5 мм</t>
  </si>
  <si>
    <t>средняя фрак. (GN) 0,7-1,2 мм</t>
  </si>
  <si>
    <r>
      <t>SOLAR (СОЛЕР)</t>
    </r>
    <r>
      <rPr>
        <sz val="9"/>
        <rFont val="Arial Cyr"/>
        <charset val="204"/>
      </rPr>
      <t xml:space="preserve"> </t>
    </r>
    <r>
      <rPr>
        <sz val="8"/>
        <rFont val="Arial Cyr"/>
        <charset val="204"/>
      </rPr>
      <t>декоративное покрытие с использованием стеклянных гранул, окрашенных светостойким пигментом с эффектом перламутра</t>
    </r>
  </si>
  <si>
    <r>
      <t>GRAVOL</t>
    </r>
    <r>
      <rPr>
        <sz val="9"/>
        <rFont val="Arial Cyr"/>
        <charset val="204"/>
      </rPr>
      <t xml:space="preserve"> </t>
    </r>
    <r>
      <rPr>
        <sz val="8"/>
        <rFont val="Arial Cyr"/>
        <charset val="204"/>
      </rPr>
      <t xml:space="preserve">камешковая штукатурка для ручного и машинного нанесения с ярко выраженной «шубой» </t>
    </r>
  </si>
  <si>
    <t xml:space="preserve">1 кг </t>
  </si>
  <si>
    <t>0,17-0,22 кг</t>
  </si>
  <si>
    <t>0,15-0,2 л</t>
  </si>
  <si>
    <t xml:space="preserve">1 л </t>
  </si>
  <si>
    <t>0,1-0,2 л (0,15-0,3 кг)</t>
  </si>
  <si>
    <r>
      <t>Венецианская штукатурка</t>
    </r>
    <r>
      <rPr>
        <b/>
        <sz val="8"/>
        <rFont val="Arial Cyr"/>
        <charset val="204"/>
      </rPr>
      <t xml:space="preserve"> </t>
    </r>
    <r>
      <rPr>
        <sz val="8"/>
        <rFont val="Arial Cyr"/>
        <charset val="204"/>
      </rPr>
      <t xml:space="preserve"> 
для создания эффекта полированного природного камня</t>
    </r>
  </si>
  <si>
    <r>
      <t xml:space="preserve">MULTIMIX </t>
    </r>
    <r>
      <rPr>
        <sz val="8"/>
        <rFont val="Arial Cyr"/>
        <charset val="204"/>
      </rPr>
      <t>мозаичная краска (мультиколор)</t>
    </r>
  </si>
  <si>
    <r>
      <t xml:space="preserve">Лессирующий состав </t>
    </r>
    <r>
      <rPr>
        <sz val="8"/>
        <rFont val="Arial Cyr"/>
        <charset val="204"/>
      </rPr>
      <t>перламутровый  для придания декоративного эффекта гладким и фактурным покрытиям</t>
    </r>
  </si>
  <si>
    <r>
      <t xml:space="preserve">Клей КС
</t>
    </r>
    <r>
      <rPr>
        <sz val="8"/>
        <rFont val="Arial"/>
        <family val="2"/>
      </rPr>
      <t/>
    </r>
  </si>
  <si>
    <t>Универсальный клей для приклеивания линолеума, ковровых покрытий и др. материалов</t>
  </si>
  <si>
    <t>0,5 - 0,7 кг</t>
  </si>
  <si>
    <r>
      <t xml:space="preserve">ARETINO (АРЕТИНО) </t>
    </r>
    <r>
      <rPr>
        <b/>
        <sz val="11"/>
        <color rgb="FFFF0000"/>
        <rFont val="Arial Cyr"/>
        <charset val="204"/>
      </rPr>
      <t xml:space="preserve">- NEW!!! </t>
    </r>
  </si>
  <si>
    <t xml:space="preserve">5 кг </t>
  </si>
  <si>
    <t xml:space="preserve">Pastello vernici </t>
  </si>
  <si>
    <t xml:space="preserve">Romano </t>
  </si>
  <si>
    <t xml:space="preserve">ROMANO </t>
  </si>
  <si>
    <t xml:space="preserve">2 слоя </t>
  </si>
  <si>
    <t xml:space="preserve">Aretino </t>
  </si>
  <si>
    <t xml:space="preserve">ARETINO </t>
  </si>
  <si>
    <t>фракция - до 0,5мм</t>
  </si>
  <si>
    <t>3,5</t>
  </si>
  <si>
    <t>Прайс-лист на выполнение работ по нанесению декоративных покрытий</t>
  </si>
  <si>
    <t>Название материала</t>
  </si>
  <si>
    <t>Краткое описание</t>
  </si>
  <si>
    <t>Стоимость работы за 1м², руб.</t>
  </si>
  <si>
    <t>Общая стоимость  за 1м², руб.</t>
  </si>
  <si>
    <t>Декоративные краски</t>
  </si>
  <si>
    <t xml:space="preserve">SETA (СЕТА)    VELLUTO (ВЕЛЛЮТО) </t>
  </si>
  <si>
    <t xml:space="preserve">Декоратвиные покрытия с эффектом шелка и бархата. Наносятся на поверхность, выровненную финишной шпатлевкой, обрботанную грунтом глубокого проникновения Primer и базовой краской Base, заколерованную на пол тона светлее цвета покрытия. Seta и Velluto наносить в 2 слоя с заданным рисунком.   </t>
  </si>
  <si>
    <t>от 760</t>
  </si>
  <si>
    <t xml:space="preserve">Нанесение в 2 цвета </t>
  </si>
  <si>
    <t>Нанесение грунта Primer</t>
  </si>
  <si>
    <t>Нанесение базовой краски Base</t>
  </si>
  <si>
    <t xml:space="preserve">LUCETEZZA (ЛУЧЕТЕЦЦА)   </t>
  </si>
  <si>
    <t xml:space="preserve">Декоративная краска с перламутровым и матовым эффектом с добавлением мельчайших частиц песка.  Наносятся на поверхность, выровненную финишной шпатлевкой, обрботанную грунтом глубокого проникновения Primer и базовой краской Base, заколерованную на пол тона светлее цвета покрытия. Lucetezza и Brezza наносится кистью в 1 слой с заданным рисунком. </t>
  </si>
  <si>
    <t>BREZZA (БРИЦЦА )</t>
  </si>
  <si>
    <t>ANTICI (АНТИЧИ )</t>
  </si>
  <si>
    <t>Декоративная краска с белыми нерастворяющимися флоками. Наносятся на поверхность, выровненную финишной шпатлевкой, обрботанную грунтом глубокого проникновения Primer и базовой краской Base, заколерованную на пол тона светлее цвета покрытия.</t>
  </si>
  <si>
    <t>от 720</t>
  </si>
  <si>
    <t>Ненесение в 2-3 цвета</t>
  </si>
  <si>
    <t xml:space="preserve"> от 640</t>
  </si>
  <si>
    <t>Лессирующие покрытия</t>
  </si>
  <si>
    <t xml:space="preserve">PERLA VERNICI </t>
  </si>
  <si>
    <t xml:space="preserve">Декоративный перламутровый лак. Наносятся на поверхность, выровненную финишной шпатлевкой, обрботанную грунтом глубокого проникновения Primer и базовой краской Base, заколерованную в цвет покрытия. </t>
  </si>
  <si>
    <t xml:space="preserve">Дополнительный декоративный слой по фактурам </t>
  </si>
  <si>
    <t xml:space="preserve">PASTELLO VERNICI (ПАСТЕЛЛО ВЕРНИЧИ) </t>
  </si>
  <si>
    <t xml:space="preserve">Декоративная шелковисто-мтовая лессировка. Наносятся на поверхность, выровненную финишной шпатлевкой, обрботанную грунтом глубокого проникновения Primer и базовой краской Base, заколерованную в цвет покрытия. </t>
  </si>
  <si>
    <t>Фактурные покрытия</t>
  </si>
  <si>
    <t xml:space="preserve">SOLLIEVO (СОЛЛИЕВО) </t>
  </si>
  <si>
    <t>Фактурное декоративное покрытие с целлюлозными волокнами. Наносятся на поверхность, выровненную финишной шпатлевкой, обрботанную грунтом глубокого проникновения Primer и базовой краской Primer di Quarzo. Наносится кельмой,задавая желаемый рисунок. После полного высыхания Sollievo покрывается лессирующими покрытиями или воском для фактур</t>
  </si>
  <si>
    <t>от 1000</t>
  </si>
  <si>
    <t xml:space="preserve">Нанесение лессирующего покрытия Perla vernici или Pastello vernici </t>
  </si>
  <si>
    <t>Нанесение воска Cera Décor</t>
  </si>
  <si>
    <t>Нанесение базовой краски Primer Di Quarzo</t>
  </si>
  <si>
    <t>ELASTICITA (ЭЛАСТИЧИТА )</t>
  </si>
  <si>
    <t>Декоративное эластинчое фактурное покрытие. Наносятся на поверхность, выровненную финишной шпатлевкой, обработанную грунтом глубокого проникновения Primer и базовой краской Base. Возможно создание различных декоративных эффектов. После полного высыхания покрывается лессирующими покрытиями или воском</t>
  </si>
  <si>
    <t>от 1200</t>
  </si>
  <si>
    <t>STUCCO VENEZIANO (СТУККО ВЕНЕЦИАНО )</t>
  </si>
  <si>
    <t xml:space="preserve">Классическая акриловая венецианская штукатурка. Наносятся на поверхность, выровненную финишной шпатлевкой, обработанную грунтом глубокого проникновения Primer и базовой краской Base. Наносится кельмой  минимум 2-3 слоя классическим способом одним цветом. </t>
  </si>
  <si>
    <t>от 960</t>
  </si>
  <si>
    <t xml:space="preserve">Нанесение в 2-3 цвета </t>
  </si>
  <si>
    <t>Воск</t>
  </si>
  <si>
    <t>CERA DÉCOR ( ЧЕРА ДЕКОР)</t>
  </si>
  <si>
    <t xml:space="preserve">Защитный воск. Наносится на фактурные покрытия. </t>
  </si>
  <si>
    <t>PRIMER  ( ПРЙМЕР )</t>
  </si>
  <si>
    <t xml:space="preserve">PRIMER DI QUARZO ( ПРАЙМЕР ДИ КВАРЦО) </t>
  </si>
  <si>
    <t>Базовая краска с кварцевым песком</t>
  </si>
  <si>
    <t xml:space="preserve">BASE (БЭЙС) </t>
  </si>
  <si>
    <t>Краска - подложка</t>
  </si>
  <si>
    <t xml:space="preserve">       Внимание:</t>
  </si>
  <si>
    <t xml:space="preserve">Удаленность от МКАД более10 км.   </t>
  </si>
  <si>
    <r>
      <t>Метраж менее 30 м</t>
    </r>
    <r>
      <rPr>
        <sz val="10"/>
        <color theme="1"/>
        <rFont val="Arial"/>
        <family val="2"/>
        <charset val="204"/>
      </rPr>
      <t>²</t>
    </r>
  </si>
  <si>
    <t>Высота потолка свыше 3 м</t>
  </si>
  <si>
    <t>Лестничные марши</t>
  </si>
  <si>
    <t>Нанесение на потолок</t>
  </si>
  <si>
    <t>Стыковка двух материалов</t>
  </si>
  <si>
    <t xml:space="preserve">Выезд специалиста на объект для замеров и консультации </t>
  </si>
  <si>
    <t>2000 руб.</t>
  </si>
  <si>
    <t>Колонны и полукруглые элементы, архитектурные элементы стен – после осмотра мастера</t>
  </si>
  <si>
    <r>
      <t xml:space="preserve">DECOSTONE </t>
    </r>
    <r>
      <rPr>
        <sz val="8"/>
        <rFont val="Arial"/>
        <family val="2"/>
      </rPr>
      <t xml:space="preserve">"короед"
Декоративное покрытие  с добавлением  крупного наполнителя в трёх фракциях </t>
    </r>
    <r>
      <rPr>
        <b/>
        <sz val="8"/>
        <rFont val="Arial"/>
        <family val="2"/>
      </rPr>
      <t xml:space="preserve">
</t>
    </r>
    <r>
      <rPr>
        <sz val="7"/>
        <color rgb="FF0070C0"/>
        <rFont val="Arial"/>
        <family val="2"/>
        <charset val="204"/>
      </rPr>
      <t/>
    </r>
  </si>
  <si>
    <t>крупный (К): 2,5-3,0 мм</t>
  </si>
  <si>
    <t>мелкий (M): 1,2- 2,0 мм</t>
  </si>
  <si>
    <t>микро (S): 0,6-1,5 мм</t>
  </si>
  <si>
    <r>
      <t xml:space="preserve">Супер-белая,эластичная краска для помещений 
с высокой эксплуатационной нагрузкой
Водоразбавимая </t>
    </r>
    <r>
      <rPr>
        <b/>
        <u/>
        <sz val="7"/>
        <rFont val="Arial Cyr"/>
        <charset val="204"/>
      </rPr>
      <t>(до 15%)</t>
    </r>
  </si>
  <si>
    <r>
      <rPr>
        <b/>
        <sz val="8"/>
        <rFont val="Arial Cyr"/>
        <charset val="204"/>
      </rPr>
      <t>База А</t>
    </r>
    <r>
      <rPr>
        <sz val="7"/>
        <rFont val="Arial Cyr"/>
        <charset val="204"/>
      </rPr>
      <t xml:space="preserve">
Белая,эластичная краска для помещений 
с нормальной эксплуатационной нагрузкой 
Водоразбавимая </t>
    </r>
    <r>
      <rPr>
        <b/>
        <u/>
        <sz val="7"/>
        <rFont val="Arial Cyr"/>
        <charset val="204"/>
      </rPr>
      <t>(до 10%)</t>
    </r>
  </si>
  <si>
    <r>
      <rPr>
        <b/>
        <sz val="8"/>
        <rFont val="Arial Cyr"/>
        <charset val="204"/>
      </rPr>
      <t>База С</t>
    </r>
    <r>
      <rPr>
        <sz val="7"/>
        <rFont val="Arial Cyr"/>
        <charset val="204"/>
      </rPr>
      <t xml:space="preserve">
Матовая краска для машинной колеровки
Прозрачная база для колеровки в насыщенные тона</t>
    </r>
  </si>
  <si>
    <r>
      <t xml:space="preserve">Белая,матовая удобная в использовании 
краска для потолка
Водоразбавимая </t>
    </r>
    <r>
      <rPr>
        <b/>
        <u/>
        <sz val="7"/>
        <rFont val="Arial Cyr"/>
        <charset val="204"/>
      </rPr>
      <t>(до 15%)</t>
    </r>
  </si>
  <si>
    <r>
      <t>Белая, шелковисто-полуматовая, декоративная, 
быстросохнущая краска   
Водоразбавимая</t>
    </r>
    <r>
      <rPr>
        <b/>
        <u/>
        <sz val="7"/>
        <rFont val="Arial Cyr"/>
        <charset val="204"/>
      </rPr>
      <t xml:space="preserve"> (до 15%)</t>
    </r>
  </si>
  <si>
    <r>
      <t xml:space="preserve">Белая, фасадная, силиконовая краска для образования покрытий с минимальной восприимчивостью к загрязнению.
Водоразбавимая </t>
    </r>
    <r>
      <rPr>
        <b/>
        <u/>
        <sz val="7"/>
        <rFont val="Arial Cyr"/>
        <charset val="204"/>
      </rPr>
      <t>(до 15%)</t>
    </r>
  </si>
  <si>
    <r>
      <rPr>
        <b/>
        <u/>
        <sz val="8"/>
        <rFont val="Arial Cyr"/>
        <charset val="204"/>
      </rPr>
      <t>База А</t>
    </r>
    <r>
      <rPr>
        <sz val="7"/>
        <rFont val="Arial Cyr"/>
        <charset val="204"/>
      </rPr>
      <t xml:space="preserve">
Белая,силиконовая краска для поверхностей с высокой эксплуатационной нагрузкой
Водоразбавимая </t>
    </r>
    <r>
      <rPr>
        <b/>
        <u/>
        <sz val="7"/>
        <rFont val="Arial Cyr"/>
        <charset val="204"/>
      </rPr>
      <t>(до10%)</t>
    </r>
  </si>
  <si>
    <r>
      <rPr>
        <b/>
        <u/>
        <sz val="8"/>
        <rFont val="Arial Cyr"/>
        <charset val="204"/>
      </rPr>
      <t>База C</t>
    </r>
    <r>
      <rPr>
        <sz val="7"/>
        <rFont val="Arial Cyr"/>
        <charset val="204"/>
      </rPr>
      <t xml:space="preserve">
Матовая краска для машинной колеровки
Прозрачная база для колеровки в насыщенные тона
</t>
    </r>
  </si>
  <si>
    <r>
      <t>Супер-белая,матовая, влагостойкая краска для поверхностей с высокой эксплуатационной нагрузкой.
Водоразбавимая</t>
    </r>
    <r>
      <rPr>
        <b/>
        <u/>
        <sz val="7"/>
        <rFont val="Arial Cyr"/>
        <charset val="204"/>
      </rPr>
      <t xml:space="preserve"> (до 15%)</t>
    </r>
  </si>
  <si>
    <r>
      <rPr>
        <b/>
        <u/>
        <sz val="8"/>
        <rFont val="Arial Cyr"/>
        <charset val="204"/>
      </rPr>
      <t>База А</t>
    </r>
    <r>
      <rPr>
        <sz val="7"/>
        <rFont val="Arial Cyr"/>
        <charset val="204"/>
      </rPr>
      <t xml:space="preserve">
Белая, матовая, для поверхностей с нормальной эксплуатационной нагрузкой 
Водоразбавимая </t>
    </r>
    <r>
      <rPr>
        <b/>
        <u/>
        <sz val="7"/>
        <rFont val="Arial Cyr"/>
        <charset val="204"/>
      </rPr>
      <t>(до 10%)</t>
    </r>
  </si>
  <si>
    <r>
      <rPr>
        <b/>
        <u/>
        <sz val="8"/>
        <rFont val="Arial Cyr"/>
        <charset val="204"/>
      </rPr>
      <t>База С</t>
    </r>
    <r>
      <rPr>
        <sz val="7"/>
        <rFont val="Arial Cyr"/>
        <charset val="204"/>
      </rPr>
      <t xml:space="preserve">
Матовая краска для машинной колеровки
Прозрачная база для колеровки в насыщенные тона   </t>
    </r>
  </si>
  <si>
    <r>
      <t xml:space="preserve">Высокоэластичное, декоративное покрытие с фунгицидными добавками для наружных и внутренних работ
Водоразбавимая </t>
    </r>
    <r>
      <rPr>
        <b/>
        <u/>
        <sz val="7"/>
        <rFont val="Arial Cyr"/>
        <charset val="204"/>
      </rPr>
      <t>(до 10%)</t>
    </r>
  </si>
  <si>
    <r>
      <t xml:space="preserve">SILVER (СИЛЬВЕР) </t>
    </r>
    <r>
      <rPr>
        <b/>
        <sz val="11"/>
        <color rgb="FFFF0000"/>
        <rFont val="Arial Cyr"/>
        <charset val="204"/>
      </rPr>
      <t xml:space="preserve">- NEW!!! </t>
    </r>
  </si>
  <si>
    <t>средняя фрак.(N) 0,5-1,0 мм</t>
  </si>
  <si>
    <r>
      <t xml:space="preserve">Грунт БЕТОН-КОНТАКТ </t>
    </r>
    <r>
      <rPr>
        <b/>
        <sz val="8"/>
        <color rgb="FFFF0000"/>
        <rFont val="Arial"/>
        <family val="2"/>
        <charset val="204"/>
      </rPr>
      <t>НОВИНКА</t>
    </r>
  </si>
  <si>
    <t>Адгезивный для внутренних и наружных работ</t>
  </si>
  <si>
    <t>0,01 кг</t>
  </si>
  <si>
    <t>с 15.04.2016</t>
  </si>
  <si>
    <t xml:space="preserve">ИНТЕРЬЕРНЫЕ КРАСКИ </t>
  </si>
  <si>
    <r>
      <t xml:space="preserve">KIDS &amp; BEDROOM
</t>
    </r>
    <r>
      <rPr>
        <sz val="8"/>
        <rFont val="Arial Cyr"/>
        <charset val="204"/>
      </rPr>
      <t>Краска для детских и спален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</si>
  <si>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Матовая влагостойкая краска для высококачественной окраски стен в помещениях с высокой эксплуатационной нагрузкой
Гипоаллергенная формула, Легко отмывается от загрязнений характерных для детских комнат</t>
    </r>
  </si>
  <si>
    <t>10-14 м2 / 1л</t>
  </si>
  <si>
    <r>
      <t xml:space="preserve">KITCHEN &amp; BATHROOM
</t>
    </r>
    <r>
      <rPr>
        <sz val="8"/>
        <rFont val="Arial Cyr"/>
        <charset val="204"/>
      </rPr>
      <t>Краска для кухонь и ванных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</si>
  <si>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</t>
    </r>
    <r>
      <rPr>
        <sz val="7"/>
        <rFont val="Arial Cyr"/>
        <charset val="204"/>
      </rPr>
      <t xml:space="preserve">Полуматовая латексная краска для сухих и влажных помещений
Устойчива к многократному интенсивному мытью с применением бытовых моющих средств </t>
    </r>
  </si>
  <si>
    <r>
      <rPr>
        <b/>
        <sz val="8"/>
        <rFont val="Arial Cyr"/>
        <charset val="204"/>
      </rPr>
      <t>База С</t>
    </r>
    <r>
      <rPr>
        <sz val="7"/>
        <rFont val="Arial Cyr"/>
        <charset val="204"/>
      </rPr>
      <t xml:space="preserve">
Полуматовая краска для машинной колеровки
Прозрачная база для колеровки в насыщенные тона</t>
    </r>
  </si>
  <si>
    <r>
      <t xml:space="preserve">WALL &amp; CEILING
</t>
    </r>
    <r>
      <rPr>
        <sz val="8"/>
        <rFont val="Arial Cyr"/>
        <charset val="204"/>
      </rPr>
      <t>Краска для стен и потолков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</si>
  <si>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Матовая интерьерная акриловая краска класса Премиум для стен и потолков во всех типах сухих и влажных помещений
Паропроницаемое покрытие, легкое в уходе</t>
    </r>
  </si>
  <si>
    <r>
      <t xml:space="preserve">OFFICE &amp; HALL
</t>
    </r>
    <r>
      <rPr>
        <sz val="8"/>
        <rFont val="Arial Cyr"/>
        <charset val="204"/>
      </rPr>
      <t>Краска для офисов и холлов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</si>
  <si>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Матовая влагостойкая краска для высококачественной окраски стен в помещениях с высокой эксплуатационной нагрузкой
Паропроницаемое покрытие, легкое в уходе, устойчивое к мытью и истиранию </t>
    </r>
  </si>
  <si>
    <r>
      <t xml:space="preserve">CEILING
</t>
    </r>
    <r>
      <rPr>
        <sz val="8"/>
        <rFont val="Arial Cyr"/>
        <charset val="204"/>
      </rPr>
      <t>Краска для потолков</t>
    </r>
  </si>
  <si>
    <t>Супербелая интерьерная краска класса Премиум для окраски потолков
Паропроницаемое покрытие, легкое в уходе</t>
  </si>
  <si>
    <t>ФАСАДЫЕ КРАСКИ / УНИВЕРСАЛЬНЫЕ</t>
  </si>
  <si>
    <r>
      <t xml:space="preserve">EXTERIOR SILICONE
</t>
    </r>
    <r>
      <rPr>
        <sz val="8"/>
        <rFont val="Arial Cyr"/>
        <charset val="204"/>
      </rPr>
      <t>Силиконованя фасадная краска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</si>
  <si>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Полуматовая фасадная силиконовая краска водостойкая с грязеотталкивающими свойствами
Паропроницаемая, стойкая к воздействию УФ-излучения, грибка, плесени и водорослей</t>
    </r>
  </si>
  <si>
    <r>
      <t xml:space="preserve">EXTERIOR ACRILIC
</t>
    </r>
    <r>
      <rPr>
        <sz val="8"/>
        <rFont val="Arial Cyr"/>
        <charset val="204"/>
      </rPr>
      <t>Акриловая фасадная краска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</si>
  <si>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Матовая фасадная акриловая краска класса Премиум плюс создающая покрытие повышенной стойкости
Атмосферостойкая, улучшенная укрывистость, повышенная износостойкость</t>
    </r>
  </si>
  <si>
    <r>
      <t xml:space="preserve">ELASTOMERIC
</t>
    </r>
    <r>
      <rPr>
        <sz val="8"/>
        <rFont val="Arial Cyr"/>
        <charset val="204"/>
      </rPr>
      <t>Высокоэластичная фасадная краска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</si>
  <si>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Полуматовая высокоэластичная, трещиностойкая краска для наружных и внутренних работ 
Стойкая к воздействию УФ-излучения, устойчива к воздействию грибка, плесени и водорослей. Высокоэластичная в диапазоне температур от минус 20 ºС до 80 ºС</t>
    </r>
  </si>
  <si>
    <t>ФАКУТУРНЫЕ ПОКРЫТИЯ</t>
  </si>
  <si>
    <r>
      <t xml:space="preserve">FLEXY PLAST
</t>
    </r>
    <r>
      <rPr>
        <sz val="8"/>
        <rFont val="Arial Cyr"/>
        <charset val="204"/>
      </rPr>
      <t>Уникальный высокоэластичный материал для стен,
подверженных растрескиванию и деформации</t>
    </r>
  </si>
  <si>
    <t>1 м2 / 1л</t>
  </si>
  <si>
    <r>
      <t xml:space="preserve">Primer Interior
</t>
    </r>
    <r>
      <rPr>
        <sz val="8"/>
        <rFont val="Arial Cyr"/>
        <charset val="204"/>
      </rPr>
      <t xml:space="preserve">Грунт глубокого проникновения для внутренних работ </t>
    </r>
  </si>
  <si>
    <t>4 - 8 м2 / 1л</t>
  </si>
  <si>
    <r>
      <t xml:space="preserve">Primer Exterior
</t>
    </r>
    <r>
      <rPr>
        <sz val="8"/>
        <rFont val="Arial Cyr"/>
        <charset val="204"/>
      </rPr>
      <t xml:space="preserve">Грунт глубокого проникновения для наружных работ </t>
    </r>
  </si>
  <si>
    <r>
      <t xml:space="preserve">Primer Silicone
</t>
    </r>
    <r>
      <rPr>
        <sz val="8"/>
        <rFont val="Arial Cyr"/>
        <charset val="204"/>
      </rPr>
      <t>Силиконовый грунт глубокого проникновения для наружных работ</t>
    </r>
  </si>
  <si>
    <r>
      <t xml:space="preserve">Wood primer
</t>
    </r>
    <r>
      <rPr>
        <sz val="8"/>
        <rFont val="Arial Cyr"/>
        <charset val="204"/>
      </rPr>
      <t>Грунт для деревянных поверхностей</t>
    </r>
  </si>
  <si>
    <t>4 - 5 м2 / 1л
*8 - 10 м2 / 1л</t>
  </si>
  <si>
    <r>
      <t xml:space="preserve">Paint primer 
</t>
    </r>
    <r>
      <rPr>
        <sz val="8"/>
        <rFont val="Arial Cyr"/>
        <charset val="204"/>
      </rPr>
      <t>Укрывающий пигментированный грунт под колеровку</t>
    </r>
  </si>
  <si>
    <t>4 - 5 м2 / 1л</t>
  </si>
  <si>
    <r>
      <t xml:space="preserve">Adhesive primer
</t>
    </r>
    <r>
      <rPr>
        <sz val="8"/>
        <rFont val="Arial Cyr"/>
        <charset val="204"/>
      </rPr>
      <t>Адгезионный грунт (Бетон-контакт)</t>
    </r>
  </si>
  <si>
    <t>3 - 5 м2 / 1л</t>
  </si>
  <si>
    <t>~2 м2 / 1л</t>
  </si>
  <si>
    <r>
      <t xml:space="preserve">Waterproofing
</t>
    </r>
    <r>
      <rPr>
        <sz val="8"/>
        <rFont val="Arial Cyr"/>
        <charset val="204"/>
      </rPr>
      <t>Гидроизоляция</t>
    </r>
  </si>
  <si>
    <t>Декоративная краска с эффектом перламутровых переливов и мелкофракционным наполнителем</t>
  </si>
  <si>
    <t>Металлизированая краска с трёхмерным эффектом</t>
  </si>
  <si>
    <r>
      <rPr>
        <b/>
        <sz val="11"/>
        <rFont val="Arial Cyr"/>
        <charset val="204"/>
      </rPr>
      <t>VELLUTO (ВЕЛЛЮТО) база ARGENTO VT-001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эффектом матового шёлка</t>
    </r>
  </si>
  <si>
    <r>
      <rPr>
        <b/>
        <sz val="11"/>
        <rFont val="Arial Cyr"/>
        <charset val="204"/>
      </rPr>
      <t>ANTICI (АНТИЧИ) БЕЛАЯ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charset val="204"/>
      </rPr>
      <t>Декоративное покрытие с эффектом старинных стен</t>
    </r>
  </si>
  <si>
    <r>
      <rPr>
        <b/>
        <sz val="11"/>
        <rFont val="Arial Cyr"/>
        <charset val="204"/>
      </rPr>
      <t xml:space="preserve">ANTICI (АНТИЧИ) ЗОЛОТО, СЕРЕБРО, БЛЭК 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charset val="204"/>
      </rPr>
      <t>Декоративное покрытие с эффектом старинных стен</t>
    </r>
  </si>
  <si>
    <r>
      <rPr>
        <b/>
        <sz val="11"/>
        <rFont val="Arial Cyr"/>
        <charset val="204"/>
      </rPr>
      <t>ANTICI (АНТИЧИ) ГРАНИТО</t>
    </r>
    <r>
      <rPr>
        <b/>
        <sz val="9"/>
        <rFont val="Arial Cyr"/>
        <charset val="204"/>
      </rPr>
      <t xml:space="preserve">
</t>
    </r>
    <r>
      <rPr>
        <sz val="9"/>
        <rFont val="Arial Cyr"/>
        <charset val="204"/>
      </rPr>
      <t>Декоративное покрытие с эффектом старинных стен</t>
    </r>
  </si>
  <si>
    <r>
      <t xml:space="preserve">CRAQUELUR (КРАКЕЛЮР)                                                                   
</t>
    </r>
    <r>
      <rPr>
        <sz val="9"/>
        <rFont val="Arial Cyr"/>
        <charset val="204"/>
      </rPr>
      <t xml:space="preserve">Декоративный материал с эффектом растрескавшейся краски </t>
    </r>
  </si>
  <si>
    <r>
      <t xml:space="preserve">STUCCO VENEZIANO (СТУККО ВЕНЕЦИАНО) 
</t>
    </r>
    <r>
      <rPr>
        <sz val="9"/>
        <rFont val="Arial Cyr"/>
        <family val="2"/>
        <charset val="204"/>
      </rPr>
      <t>Декоративное покрытие с эффектом классической венецианской штукатурки</t>
    </r>
  </si>
  <si>
    <r>
      <rPr>
        <b/>
        <sz val="11"/>
        <rFont val="Arial Cyr"/>
        <charset val="204"/>
      </rPr>
      <t xml:space="preserve">TRAVERTINO NATURALE (ТРАВЕРТИНО НАТУРАЛЕ) </t>
    </r>
    <r>
      <rPr>
        <b/>
        <sz val="11"/>
        <color rgb="FFFF0000"/>
        <rFont val="Arial Cyr"/>
        <charset val="204"/>
      </rPr>
      <t xml:space="preserve">- NEW!!!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>Натуральная известковая декоративная штукатурка</t>
    </r>
    <r>
      <rPr>
        <sz val="9"/>
        <rFont val="Arial Cyr"/>
        <family val="2"/>
        <charset val="204"/>
      </rPr>
      <t xml:space="preserve">
</t>
    </r>
  </si>
  <si>
    <r>
      <rPr>
        <b/>
        <sz val="11"/>
        <rFont val="Arial Cyr"/>
        <charset val="204"/>
      </rPr>
      <t xml:space="preserve">ROMANO (РОМАНО) </t>
    </r>
    <r>
      <rPr>
        <b/>
        <sz val="11"/>
        <color rgb="FFFF0000"/>
        <rFont val="Arial Cyr"/>
        <charset val="204"/>
      </rPr>
      <t xml:space="preserve">- NEW!!!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>Фасадное декоративное покрытие с эффектом травертина</t>
    </r>
    <r>
      <rPr>
        <sz val="9"/>
        <rFont val="Arial Cyr"/>
        <family val="2"/>
        <charset val="204"/>
      </rPr>
      <t xml:space="preserve">
</t>
    </r>
  </si>
  <si>
    <r>
      <rPr>
        <b/>
        <sz val="11"/>
        <rFont val="Arial Cyr"/>
        <family val="2"/>
        <charset val="204"/>
      </rPr>
      <t xml:space="preserve">CORTECCIA (КОРТЕЧЧИА)
</t>
    </r>
    <r>
      <rPr>
        <sz val="9"/>
        <rFont val="Arial Cyr"/>
        <family val="2"/>
        <charset val="204"/>
      </rPr>
      <t xml:space="preserve">Эластичный текстурный материал с эффектом «короед»
</t>
    </r>
  </si>
  <si>
    <r>
      <t xml:space="preserve">RUSTIC (РУСТИК)
</t>
    </r>
    <r>
      <rPr>
        <sz val="10"/>
        <rFont val="Arial Cyr"/>
        <family val="2"/>
        <charset val="204"/>
      </rPr>
      <t xml:space="preserve">Фактурный декоративный материал с эффектом необработанного камня
</t>
    </r>
  </si>
  <si>
    <r>
      <t xml:space="preserve">MURALES (МУРАЛЕС)
</t>
    </r>
    <r>
      <rPr>
        <sz val="10"/>
        <rFont val="Arial Cyr"/>
        <family val="2"/>
        <charset val="204"/>
      </rPr>
      <t>Фактурное покрытие с эффектом плавных цветовых переходов</t>
    </r>
  </si>
  <si>
    <r>
      <rPr>
        <b/>
        <sz val="11"/>
        <rFont val="Arial Cyr"/>
        <family val="2"/>
        <charset val="204"/>
      </rPr>
      <t xml:space="preserve">SOLLIEVO (СОЛЛИЕВО)
</t>
    </r>
    <r>
      <rPr>
        <sz val="9"/>
        <rFont val="Arial Cyr"/>
        <family val="2"/>
        <charset val="204"/>
      </rPr>
      <t>Рельефное декоративное покрытие на основе акрилового сополимера с добавлением специальных волокон</t>
    </r>
  </si>
  <si>
    <r>
      <rPr>
        <b/>
        <sz val="11"/>
        <rFont val="Arial Cyr"/>
        <family val="2"/>
        <charset val="204"/>
      </rPr>
      <t xml:space="preserve">ELASTICITA (ЭЛАСТИЧИТА)
</t>
    </r>
    <r>
      <rPr>
        <sz val="9"/>
        <rFont val="Arial Cyr"/>
        <family val="2"/>
        <charset val="204"/>
      </rPr>
      <t xml:space="preserve">Высокопластичное тонкофактурное покрытие с эффектом переплетенных нитей ткани или тисненой бумаги
</t>
    </r>
  </si>
  <si>
    <r>
      <t xml:space="preserve">FINITURA (ФИНИТУРА) </t>
    </r>
    <r>
      <rPr>
        <b/>
        <sz val="11"/>
        <color rgb="FFFF0000"/>
        <rFont val="Arial Cyr"/>
        <charset val="204"/>
      </rPr>
      <t xml:space="preserve">- NEW!!!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>Влагозащитная пропитка не изменяющая внешний вид покрытия</t>
    </r>
  </si>
  <si>
    <t>Diamante</t>
  </si>
  <si>
    <t>40г / 100 мл</t>
  </si>
  <si>
    <t>Amber</t>
  </si>
  <si>
    <t>Rubin</t>
  </si>
  <si>
    <r>
      <t xml:space="preserve">FLEUR DÉCO (ФЛЁР ДЕКО) Base incolore  </t>
    </r>
    <r>
      <rPr>
        <b/>
        <sz val="11"/>
        <color rgb="FFFF0000"/>
        <rFont val="Arial Cyr"/>
        <charset val="204"/>
      </rPr>
      <t xml:space="preserve">- NEW!!!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>Декоративный бесцветный лак для добавления блёсток и глитеров</t>
    </r>
  </si>
  <si>
    <r>
      <t xml:space="preserve">PERLA VERNICI (ПЕРЛА ВЕРНИЧИ) база ARGENTO
</t>
    </r>
    <r>
      <rPr>
        <sz val="9"/>
        <rFont val="Arial Cyr"/>
        <family val="2"/>
        <charset val="204"/>
      </rPr>
      <t>Декоративный лессирующий перламутровый лак</t>
    </r>
  </si>
  <si>
    <r>
      <t xml:space="preserve">PERLA VERNICI (ПЕРЛА ВЕРНИЧИ) 
база RAME, BRONZO, ORO, CHAMELEON
</t>
    </r>
    <r>
      <rPr>
        <sz val="9"/>
        <rFont val="Arial Cyr"/>
        <charset val="204"/>
      </rPr>
      <t>Декоративный лессирующий перламутровый лак</t>
    </r>
  </si>
  <si>
    <r>
      <t>PASTELLO VERNICI (ПАСТЕЛЛО ВЕРНИЧИ)</t>
    </r>
    <r>
      <rPr>
        <b/>
        <sz val="11"/>
        <color rgb="FFFF0000"/>
        <rFont val="Arial Cyr"/>
        <charset val="204"/>
      </rPr>
      <t xml:space="preserve"> - NEW!!! </t>
    </r>
    <r>
      <rPr>
        <b/>
        <sz val="11"/>
        <rFont val="Arial Cyr"/>
        <charset val="204"/>
      </rPr>
      <t xml:space="preserve">
</t>
    </r>
    <r>
      <rPr>
        <sz val="9"/>
        <rFont val="Arial Cyr"/>
        <charset val="204"/>
      </rPr>
      <t>Декоративное защитное лессирующее матовое покрытие</t>
    </r>
  </si>
  <si>
    <r>
      <t xml:space="preserve">CERA DECOR (ЧЕРА ДЕКОР)
</t>
    </r>
    <r>
      <rPr>
        <sz val="9"/>
        <rFont val="Arial Cyr"/>
        <family val="2"/>
        <charset val="204"/>
      </rPr>
      <t>Лессирующий матовый состав для фактурных покрытий на основе воска</t>
    </r>
  </si>
  <si>
    <r>
      <t xml:space="preserve">CERA DI VENEZIANO (ЧЕРА ДИ ВЕНЕЦИАНО)
</t>
    </r>
    <r>
      <rPr>
        <sz val="11"/>
        <rFont val="Arial Cyr"/>
        <charset val="204"/>
      </rPr>
      <t>В</t>
    </r>
    <r>
      <rPr>
        <sz val="10"/>
        <rFont val="Arial Cyr"/>
        <charset val="204"/>
      </rPr>
      <t>оск для венецианской штукатурки</t>
    </r>
  </si>
  <si>
    <r>
      <t xml:space="preserve">FIORA (ФИОРА) база А
</t>
    </r>
    <r>
      <rPr>
        <sz val="10"/>
        <rFont val="Arial Cyr"/>
        <charset val="204"/>
      </rPr>
      <t>Влагостойкая водно-дисперсионная краска для внутренних работ)</t>
    </r>
  </si>
  <si>
    <r>
      <t xml:space="preserve">FIORA (ФИОРА) база С </t>
    </r>
    <r>
      <rPr>
        <sz val="11"/>
        <rFont val="Arial Cyr"/>
        <charset val="204"/>
      </rPr>
      <t xml:space="preserve">(для колеровки в насыщенные тона)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 xml:space="preserve">Влагостойкая водно-дисперсионная краска для внутренних работ
</t>
    </r>
  </si>
  <si>
    <r>
      <t xml:space="preserve">SILIDECO (СИЛИДЕКО) база А
</t>
    </r>
    <r>
      <rPr>
        <sz val="11"/>
        <rFont val="Arial Cyr"/>
        <charset val="204"/>
      </rPr>
      <t xml:space="preserve">Фасадная краска на основе силиконовых сополимеров с грязеотталкивающими свойствами </t>
    </r>
    <r>
      <rPr>
        <sz val="10"/>
        <rFont val="Arial Cyr"/>
        <charset val="204"/>
      </rPr>
      <t xml:space="preserve">(с эффектом самоочищения) </t>
    </r>
  </si>
  <si>
    <r>
      <t xml:space="preserve">SILIDECO (СИЛИДЕКО) база С </t>
    </r>
    <r>
      <rPr>
        <sz val="11"/>
        <rFont val="Arial Cyr"/>
        <charset val="204"/>
      </rPr>
      <t xml:space="preserve">(для колеровки в насыщенные тона)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 xml:space="preserve">Фасадная краска на основе силиконовых сополимеров с грязеотталкивающими свойствами (с эффектом самоочищения) </t>
    </r>
  </si>
  <si>
    <t>На индивидуальные заказы - наценка от 7% до 15%</t>
  </si>
  <si>
    <t>TRAVERTINO NATURALE</t>
  </si>
  <si>
    <r>
      <rPr>
        <b/>
        <sz val="10"/>
        <rFont val="Arial Cyr"/>
        <charset val="204"/>
      </rPr>
      <t>Colorix (Колорикс)</t>
    </r>
    <r>
      <rPr>
        <b/>
        <sz val="9"/>
        <rFont val="Arial Cyr"/>
        <family val="2"/>
        <charset val="204"/>
      </rPr>
      <t xml:space="preserve">
</t>
    </r>
    <r>
      <rPr>
        <sz val="8"/>
        <rFont val="Arial Cyr"/>
        <charset val="204"/>
      </rPr>
      <t>покрытие с цветными чипсами (флоками)</t>
    </r>
    <r>
      <rPr>
        <sz val="9"/>
        <rFont val="Arial Cyr"/>
        <family val="2"/>
        <charset val="204"/>
      </rPr>
      <t xml:space="preserve">
</t>
    </r>
    <r>
      <rPr>
        <b/>
        <sz val="9"/>
        <color rgb="FFFF0000"/>
        <rFont val="Arial Cyr"/>
        <charset val="204"/>
      </rPr>
      <t>+35% наценка на цвета с перламутровой основой</t>
    </r>
  </si>
  <si>
    <r>
      <t xml:space="preserve">Мраморная штукатурка </t>
    </r>
    <r>
      <rPr>
        <b/>
        <sz val="9"/>
        <color rgb="FFFF0000"/>
        <rFont val="Arial Cyr"/>
        <charset val="204"/>
      </rPr>
      <t xml:space="preserve">- NEW!!! 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charset val="204"/>
      </rPr>
      <t>На основе окрашенной мраморной  крошки
с естественным  блеском благородного камня</t>
    </r>
  </si>
  <si>
    <r>
      <t xml:space="preserve">i-Stone 
</t>
    </r>
    <r>
      <rPr>
        <sz val="8"/>
        <rFont val="Arial Cyr"/>
        <charset val="204"/>
      </rPr>
      <t xml:space="preserve">декоративная штукатурка с природной структурой песчаника </t>
    </r>
  </si>
  <si>
    <r>
      <t>MACRO Mineral (Макро Минерал)</t>
    </r>
    <r>
      <rPr>
        <b/>
        <sz val="8"/>
        <rFont val="Arial Cyr"/>
        <charset val="204"/>
      </rPr>
      <t xml:space="preserve"> 
</t>
    </r>
    <r>
      <rPr>
        <sz val="8"/>
        <rFont val="Arial Cyr"/>
        <charset val="204"/>
      </rPr>
      <t xml:space="preserve">палитра цветов натурального мрамора крупной фракции
</t>
    </r>
    <r>
      <rPr>
        <b/>
        <sz val="8"/>
        <color rgb="FFFF0000"/>
        <rFont val="Arial Cyr"/>
        <charset val="204"/>
      </rPr>
      <t>+20% наценка на цвета 1021, 1022 , 1036</t>
    </r>
  </si>
  <si>
    <t>фракция 1,5-2,0 мм</t>
  </si>
  <si>
    <r>
      <t xml:space="preserve">LUXURY Mineral (Лакшери Минерал) </t>
    </r>
    <r>
      <rPr>
        <sz val="8"/>
        <rFont val="Arial Cyr"/>
        <charset val="204"/>
      </rPr>
      <t>гамма моноколор с мерцающим эффектом</t>
    </r>
  </si>
  <si>
    <r>
      <t xml:space="preserve">Mineral (Минерал) </t>
    </r>
    <r>
      <rPr>
        <b/>
        <sz val="8"/>
        <rFont val="Arial Cyr"/>
        <charset val="204"/>
      </rPr>
      <t xml:space="preserve"> </t>
    </r>
    <r>
      <rPr>
        <sz val="8"/>
        <rFont val="Arial Cyr"/>
        <charset val="204"/>
      </rPr>
      <t>широкая палитра ярких цветов</t>
    </r>
  </si>
  <si>
    <r>
      <t xml:space="preserve">Micro Mineral (Микро Минерал) </t>
    </r>
    <r>
      <rPr>
        <sz val="8"/>
        <rFont val="Arial Cyr"/>
        <charset val="204"/>
      </rPr>
      <t>мозаика цветов на основе микро-гранулята. Наносится краскопультом</t>
    </r>
  </si>
  <si>
    <t>фрак. 0,2-0,5 мм</t>
  </si>
  <si>
    <r>
      <t xml:space="preserve">Saftas (Савташ) </t>
    </r>
    <r>
      <rPr>
        <b/>
        <sz val="8"/>
        <rFont val="Arial Cyr"/>
        <charset val="204"/>
      </rPr>
      <t xml:space="preserve"> 
</t>
    </r>
    <r>
      <rPr>
        <sz val="8"/>
        <rFont val="Arial Cyr"/>
        <charset val="204"/>
      </rPr>
      <t>палитра цветов натурального мрамора</t>
    </r>
  </si>
  <si>
    <t>фракция 1,5 мм</t>
  </si>
  <si>
    <t>фракция 2,5 мм</t>
  </si>
  <si>
    <r>
      <t>Рулосил</t>
    </r>
    <r>
      <rPr>
        <sz val="9"/>
        <rFont val="Arial Cyr"/>
        <family val="2"/>
        <charset val="204"/>
      </rPr>
      <t xml:space="preserve"> </t>
    </r>
    <r>
      <rPr>
        <sz val="8"/>
        <rFont val="Arial Cyr"/>
        <charset val="204"/>
      </rPr>
      <t xml:space="preserve">текстурное покрытие </t>
    </r>
    <r>
      <rPr>
        <sz val="8"/>
        <rFont val="Arial Cyr"/>
        <charset val="204"/>
      </rPr>
      <t xml:space="preserve">с добавлением силиконовых смол 
для фасадов ("мелкая шуба") </t>
    </r>
  </si>
  <si>
    <r>
      <t xml:space="preserve">Тератекс </t>
    </r>
    <r>
      <rPr>
        <sz val="8"/>
        <rFont val="Arial Cyr"/>
        <charset val="204"/>
      </rPr>
      <t xml:space="preserve"> моделируемое</t>
    </r>
    <r>
      <rPr>
        <b/>
        <sz val="9"/>
        <rFont val="Arial Cyr"/>
        <family val="2"/>
        <charset val="204"/>
      </rPr>
      <t xml:space="preserve"> </t>
    </r>
    <r>
      <rPr>
        <sz val="8"/>
        <rFont val="Arial Cyr"/>
        <charset val="204"/>
      </rPr>
      <t xml:space="preserve">текстурное покрытие </t>
    </r>
    <r>
      <rPr>
        <b/>
        <sz val="9"/>
        <rFont val="Arial Cyr"/>
        <family val="2"/>
        <charset val="204"/>
      </rPr>
      <t xml:space="preserve">
</t>
    </r>
    <r>
      <rPr>
        <sz val="8"/>
        <rFont val="Arial Cyr"/>
        <charset val="204"/>
      </rPr>
      <t>для фасадных и интерьерных работ ("грубая шуба")</t>
    </r>
  </si>
  <si>
    <r>
      <t xml:space="preserve">Грунт Астар укрывающий
</t>
    </r>
    <r>
      <rPr>
        <sz val="8"/>
        <rFont val="Arial Cyr"/>
        <charset val="204"/>
      </rPr>
      <t xml:space="preserve">универсальный для внутренних и наружных работ
</t>
    </r>
    <r>
      <rPr>
        <b/>
        <sz val="9"/>
        <rFont val="Arial Cyr"/>
        <charset val="204"/>
      </rPr>
      <t>В1*</t>
    </r>
    <r>
      <rPr>
        <sz val="8"/>
        <rFont val="Arial Cyr"/>
        <charset val="204"/>
      </rPr>
      <t xml:space="preserve"> - белый под колеровку;
</t>
    </r>
    <r>
      <rPr>
        <b/>
        <sz val="9"/>
        <rFont val="Arial Cyr"/>
        <charset val="204"/>
      </rPr>
      <t xml:space="preserve">В2 </t>
    </r>
    <r>
      <rPr>
        <sz val="8"/>
        <rFont val="Arial Cyr"/>
        <charset val="204"/>
      </rPr>
      <t xml:space="preserve"> - под светлые цвета мраморных штукатурок</t>
    </r>
  </si>
  <si>
    <r>
      <t xml:space="preserve">Грунт Астар КВАРЦЕВЫЙ
</t>
    </r>
    <r>
      <rPr>
        <sz val="8"/>
        <rFont val="Arial Cyr"/>
        <charset val="204"/>
      </rPr>
      <t xml:space="preserve">укрывающий грунт с кварцевым наполнителем для внутренних и наружных работ
</t>
    </r>
    <r>
      <rPr>
        <b/>
        <sz val="9"/>
        <rFont val="Arial Cyr"/>
        <charset val="204"/>
      </rPr>
      <t>В1*</t>
    </r>
    <r>
      <rPr>
        <sz val="8"/>
        <rFont val="Arial Cyr"/>
        <charset val="204"/>
      </rPr>
      <t xml:space="preserve"> - белый под колеровку;
</t>
    </r>
    <r>
      <rPr>
        <b/>
        <sz val="9"/>
        <rFont val="Arial Cyr"/>
        <charset val="204"/>
      </rPr>
      <t>В2</t>
    </r>
    <r>
      <rPr>
        <sz val="8"/>
        <rFont val="Arial Cyr"/>
        <charset val="204"/>
      </rPr>
      <t xml:space="preserve"> - под светлые цвета мраморных штукатурок</t>
    </r>
  </si>
  <si>
    <r>
      <t>GOLD Mineral (Голд Минерал)</t>
    </r>
    <r>
      <rPr>
        <sz val="9"/>
        <rFont val="Arial Cyr"/>
        <family val="2"/>
        <charset val="204"/>
      </rPr>
      <t xml:space="preserve">
</t>
    </r>
    <r>
      <rPr>
        <sz val="8"/>
        <rFont val="Arial Cyr"/>
        <charset val="204"/>
      </rPr>
      <t xml:space="preserve">с использованием перламутровой мраморной крошки
</t>
    </r>
    <r>
      <rPr>
        <b/>
        <sz val="8"/>
        <color rgb="FFFF0000"/>
        <rFont val="Arial Cyr"/>
        <charset val="204"/>
      </rPr>
      <t>+20% наценка на цвета GN031, GN530</t>
    </r>
  </si>
  <si>
    <t>крупная фрак. (К) 1,0-1,5 мм</t>
  </si>
  <si>
    <t>средняя фрак. (N) 0,5-1,0 мм</t>
  </si>
  <si>
    <r>
      <t xml:space="preserve">База А
</t>
    </r>
    <r>
      <rPr>
        <sz val="8"/>
        <rFont val="Arial Cyr"/>
        <family val="2"/>
        <charset val="204"/>
      </rPr>
      <t>колеруется в светлые и пастельные тона</t>
    </r>
  </si>
  <si>
    <r>
      <t xml:space="preserve">База С
</t>
    </r>
    <r>
      <rPr>
        <sz val="8"/>
        <rFont val="Arial Cyr"/>
        <family val="2"/>
        <charset val="204"/>
      </rPr>
      <t>под колеровку в насыщенные тона</t>
    </r>
  </si>
  <si>
    <r>
      <rPr>
        <b/>
        <sz val="11"/>
        <rFont val="Arial Cyr"/>
        <charset val="204"/>
      </rPr>
      <t>PLASTIK EXTRA (Пластик Экстра)</t>
    </r>
    <r>
      <rPr>
        <sz val="9"/>
        <rFont val="Arial Cyr"/>
        <charset val="204"/>
      </rPr>
      <t xml:space="preserve">
краска на акриловой основе для интерьеров</t>
    </r>
  </si>
  <si>
    <r>
      <rPr>
        <b/>
        <sz val="11"/>
        <rFont val="Arial Cyr"/>
        <charset val="204"/>
      </rPr>
      <t>PLASTIK PROFI (Пластик Профи)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>краска на акриловой основе для интерьеров</t>
    </r>
  </si>
  <si>
    <r>
      <rPr>
        <b/>
        <sz val="11"/>
        <rFont val="Arial Cyr"/>
        <charset val="204"/>
      </rPr>
      <t>TAVAN (ТАВАН)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 xml:space="preserve">Краска для потолка </t>
    </r>
  </si>
  <si>
    <r>
      <rPr>
        <b/>
        <sz val="11"/>
        <rFont val="Arial Cyr"/>
        <charset val="204"/>
      </rPr>
      <t>SATEN (САТЕН)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>краска Сатен для интерьеров</t>
    </r>
  </si>
  <si>
    <r>
      <rPr>
        <b/>
        <sz val="11"/>
        <rFont val="Arial Cyr"/>
        <charset val="204"/>
      </rPr>
      <t>SILIKON EXTRA (Силикон Экстра)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 xml:space="preserve">краска на акриловой основе с силиконовой добавкой 
для фасадов 
</t>
    </r>
  </si>
  <si>
    <r>
      <rPr>
        <b/>
        <sz val="11"/>
        <rFont val="Arial Cyr"/>
        <charset val="204"/>
      </rPr>
      <t>SILIKON PROFI (Силикон Профи)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>краска  - на акриловой основе с силиконовой  добавкой 
для фасадов</t>
    </r>
  </si>
  <si>
    <r>
      <rPr>
        <b/>
        <sz val="11"/>
        <rFont val="Arial Cyr"/>
        <charset val="204"/>
      </rPr>
      <t xml:space="preserve">ELASTOMERIK (ЭЛАСТОМЕРИК) </t>
    </r>
    <r>
      <rPr>
        <sz val="9"/>
        <rFont val="Arial Cyr"/>
        <charset val="204"/>
      </rPr>
      <t xml:space="preserve">
Покрытие наносится в 1 слой</t>
    </r>
  </si>
  <si>
    <r>
      <rPr>
        <b/>
        <sz val="11"/>
        <rFont val="Arial Cyr"/>
        <charset val="204"/>
      </rPr>
      <t>AKRYLIK EXTRA (Акрилик Экстра)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>краска для фасадов</t>
    </r>
    <r>
      <rPr>
        <b/>
        <sz val="8"/>
        <rFont val="Arial Cyr"/>
        <charset val="204"/>
      </rPr>
      <t/>
    </r>
  </si>
  <si>
    <r>
      <rPr>
        <b/>
        <sz val="11"/>
        <rFont val="Arial Cyr"/>
        <charset val="204"/>
      </rPr>
      <t>AKRYLIK PROFI (Акрилик Профи)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>краска для фасадов и интерьеров</t>
    </r>
  </si>
  <si>
    <t>фракция 0,5-1,0 мм</t>
  </si>
  <si>
    <r>
      <t xml:space="preserve">ОПТИМА Роллерная штукатурка  
(аналог ROLLERDECO)
</t>
    </r>
    <r>
      <rPr>
        <sz val="8"/>
        <rFont val="Arial"/>
        <family val="2"/>
        <charset val="204"/>
      </rPr>
      <t>мелкорельефная шуба</t>
    </r>
  </si>
  <si>
    <t>Декоративное покрытие на воднэмульсионной основе с добавлением  мелкого мраморного наполнителя</t>
  </si>
  <si>
    <t>Деккоративное покрытие на акриловой эмульсионной основе с добавлением крупного наполнителя до 2 мм</t>
  </si>
  <si>
    <t>2,5-3,0 кг</t>
  </si>
  <si>
    <t>Декоративное покрытие на водоэмульсионной основе для заполнения сколов и трещин, выравнивания стен и потолков внутри помещений, а так же создания декоративного эффекта «шуба»</t>
  </si>
  <si>
    <t>0,7-1,1 кг</t>
  </si>
  <si>
    <t>Фактурный материал для получения декоративного рельефного покрытия</t>
  </si>
  <si>
    <t>0,5 – 1,3 кг</t>
  </si>
  <si>
    <r>
      <t xml:space="preserve">SANDECO
</t>
    </r>
    <r>
      <rPr>
        <sz val="8"/>
        <rFont val="Arial"/>
        <family val="2"/>
        <charset val="204"/>
      </rPr>
      <t>фактурная краска с эффектом песка</t>
    </r>
  </si>
  <si>
    <r>
      <t xml:space="preserve">Грунт укрывающий 
</t>
    </r>
    <r>
      <rPr>
        <sz val="8"/>
        <rFont val="Arial"/>
        <family val="2"/>
      </rPr>
      <t xml:space="preserve">с кварцевым наполнителем 
           </t>
    </r>
    <r>
      <rPr>
        <b/>
        <sz val="9"/>
        <rFont val="Arial"/>
        <family val="2"/>
        <charset val="204"/>
      </rPr>
      <t>В1*</t>
    </r>
    <r>
      <rPr>
        <sz val="8"/>
        <rFont val="Arial"/>
        <family val="2"/>
      </rPr>
      <t xml:space="preserve"> - под колеровку;
           </t>
    </r>
    <r>
      <rPr>
        <b/>
        <sz val="9"/>
        <rFont val="Arial"/>
        <family val="2"/>
        <charset val="204"/>
      </rPr>
      <t xml:space="preserve">В2  </t>
    </r>
    <r>
      <rPr>
        <sz val="8"/>
        <rFont val="Arial"/>
        <family val="2"/>
      </rPr>
      <t>- под светлые цвета мраморных штукатурок</t>
    </r>
  </si>
  <si>
    <t>Матовая краска на акриловой сополимерной основе
для фасадных работ 
Прозрачная база для колеровки в насыщенные тона</t>
  </si>
  <si>
    <t>Матовая краска на акриловой сополимерной основе
для интерьерных работ
Прозрачная база для колеровки в насыщенные тона</t>
  </si>
  <si>
    <r>
      <t xml:space="preserve">Фактурная краска </t>
    </r>
    <r>
      <rPr>
        <b/>
        <sz val="8"/>
        <color rgb="FFFF0000"/>
        <rFont val="Arial"/>
        <family val="2"/>
        <charset val="204"/>
      </rPr>
      <t>НОВИНКА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  <charset val="204"/>
      </rPr>
      <t>мелкорельефная шуба  
для внутренних работ</t>
    </r>
  </si>
  <si>
    <r>
      <t xml:space="preserve">ОПТИМА "КОРОЕД 2 мм" </t>
    </r>
    <r>
      <rPr>
        <b/>
        <sz val="8"/>
        <color rgb="FFFF0000"/>
        <rFont val="Arial"/>
        <family val="2"/>
        <charset val="204"/>
      </rPr>
      <t>НОВИНКА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  <charset val="204"/>
      </rPr>
      <t xml:space="preserve">текстурное покрытие 
с эффектом "мокрая стена", "короед"
для фасадных и интерьерных работ </t>
    </r>
  </si>
  <si>
    <r>
      <t>ЖИДКИЕ ОБОИ Bayramix "K</t>
    </r>
    <r>
      <rPr>
        <b/>
        <sz val="11"/>
        <rFont val="Calibri"/>
        <family val="2"/>
        <charset val="204"/>
      </rPr>
      <t>Ó</t>
    </r>
    <r>
      <rPr>
        <b/>
        <sz val="11"/>
        <rFont val="Times New Roman"/>
        <family val="1"/>
      </rPr>
      <t xml:space="preserve">ZA"                                  
</t>
    </r>
    <r>
      <rPr>
        <sz val="9"/>
        <rFont val="Arial"/>
        <family val="2"/>
        <charset val="204"/>
      </rPr>
      <t xml:space="preserve">(шелковая штукатурка)
</t>
    </r>
    <r>
      <rPr>
        <b/>
        <sz val="9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  <charset val="204"/>
      </rPr>
      <t>Блёстки в комплект 
не входят и поставляются отдельно!</t>
    </r>
  </si>
  <si>
    <r>
      <t xml:space="preserve">Блестки 
</t>
    </r>
    <r>
      <rPr>
        <sz val="11"/>
        <rFont val="Times New Roman"/>
        <family val="1"/>
        <charset val="204"/>
      </rPr>
      <t>Золото Точки и Люрекс, 
Серебро Точки и Люрекс</t>
    </r>
  </si>
  <si>
    <r>
      <rPr>
        <b/>
        <sz val="11"/>
        <rFont val="Arial Cyr"/>
        <charset val="204"/>
      </rPr>
      <t>LUCETEZZA (ЛУЧЕТЕЦЦА)  
база ORO LC-800, BRONZO LC-190, ALUMINIO LC-700, RAME LC-160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перламутровым эффектом и добавлением кварцевых гранул</t>
    </r>
  </si>
  <si>
    <t>SILVER</t>
  </si>
  <si>
    <t>ANTICI серебро, золото, блэк</t>
  </si>
  <si>
    <t>* Возможна производственная колеровка от 220 кг - цена зависит от цвета и его насыщенности</t>
  </si>
  <si>
    <t>На индивидуальные заказы - наценка 10%</t>
  </si>
  <si>
    <t>Возможна фабричная колеровка фактурных покрытий от 220 кг</t>
  </si>
  <si>
    <r>
      <t xml:space="preserve">ОПТИМА "ШАГРЕНЬ" </t>
    </r>
    <r>
      <rPr>
        <b/>
        <sz val="8"/>
        <color rgb="FFFF0000"/>
        <rFont val="Arial"/>
        <family val="2"/>
        <charset val="204"/>
      </rPr>
      <t>НОВИНКА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  <charset val="204"/>
      </rPr>
      <t xml:space="preserve">Шпатлёвка декоративно-отделочная  
для внутренних работ
</t>
    </r>
    <r>
      <rPr>
        <b/>
        <sz val="8"/>
        <color rgb="FFFF0000"/>
        <rFont val="Arial"/>
        <family val="2"/>
        <charset val="204"/>
      </rPr>
      <t>(минимальный закза 1,3 тонн)</t>
    </r>
  </si>
  <si>
    <r>
      <rPr>
        <b/>
        <sz val="11"/>
        <rFont val="Arial"/>
        <family val="2"/>
      </rPr>
      <t xml:space="preserve">ПРАЙС-ЛИСТ   </t>
    </r>
    <r>
      <rPr>
        <b/>
        <sz val="16"/>
        <rFont val="Arial Cyr"/>
        <charset val="204"/>
      </rPr>
      <t xml:space="preserve">
</t>
    </r>
    <r>
      <rPr>
        <b/>
        <sz val="16"/>
        <rFont val="Times New Roman"/>
        <family val="1"/>
      </rPr>
      <t>ТМ OLSTA</t>
    </r>
  </si>
  <si>
    <r>
      <t xml:space="preserve">LUCENTE (ЛУЧЕНТЕ) </t>
    </r>
    <r>
      <rPr>
        <b/>
        <sz val="11"/>
        <color rgb="FFFF0000"/>
        <rFont val="Arial Cyr"/>
        <charset val="204"/>
      </rPr>
      <t xml:space="preserve">- NEW!!!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>Наполнители в виде глиттеров и блёсток для придания дополнительного декоративного эффекта</t>
    </r>
  </si>
  <si>
    <t>ООО "ФАВОРИТ"</t>
  </si>
  <si>
    <t>121471, г.Москва, ул.Рябиновая, д.44</t>
  </si>
  <si>
    <t>Тел.: (499) 390-77-83; (495) 446-51-11</t>
  </si>
  <si>
    <t xml:space="preserve">  Email: zakaz@bayramix.su, http://bayramix.su</t>
  </si>
  <si>
    <t xml:space="preserve">DECORAZZA. ЗА 1М ² ДЕКОРАТИВНОГО МАТЕРИАЛА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</si>
</sst>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6" formatCode="#,##0&quot;р.&quot;;[Red]\-#,##0&quot;р.&quot;"/>
    <numFmt numFmtId="42" formatCode="_-* #,##0&quot;р.&quot;_-;\-* #,##0&quot;р.&quot;_-;_-* &quot;-&quot;&quot;р.&quot;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_р_._-;\-* #,##0.0_р_._-;_-* &quot;-&quot;??_р_._-;_-@_-"/>
    <numFmt numFmtId="165" formatCode="0.0"/>
    <numFmt numFmtId="166" formatCode="#,##0&quot;р.&quot;"/>
    <numFmt numFmtId="167" formatCode="#,##0.0&quot;р.&quot;"/>
    <numFmt numFmtId="168" formatCode="_-* #,##0.0&quot;р.&quot;_-;\-* #,##0.0&quot;р.&quot;_-;_-* &quot;-&quot;?&quot;р.&quot;_-;_-@_-"/>
    <numFmt numFmtId="169" formatCode="_-* #,##0.0&quot;р.&quot;_-;\-* #,##0.0&quot;р.&quot;_-;_-* &quot;-&quot;??&quot;р.&quot;_-;_-@_-"/>
    <numFmt numFmtId="170" formatCode="_-* #,##0&quot;р.&quot;_-;\-* #,##0&quot;р.&quot;_-;_-* &quot;-&quot;??&quot;р.&quot;_-;_-@_-"/>
    <numFmt numFmtId="171" formatCode="#,##0.00&quot;р.&quot;"/>
    <numFmt numFmtId="172" formatCode="#,##0.0_ ;\-#,##0.0\ "/>
    <numFmt numFmtId="173" formatCode="_([$€]* #,##0.00_);_([$€]* \(#,##0.00\);_([$€]* &quot;-&quot;??_);_(@_)"/>
    <numFmt numFmtId="174" formatCode="#,##0\ &quot;Pts&quot;;[Red]\-#,##0\ &quot;Pts&quot;"/>
    <numFmt numFmtId="175" formatCode="General_)"/>
    <numFmt numFmtId="176" formatCode="#,##0\ &quot;DM&quot;;[Red]\-#,##0\ &quot;DM&quot;"/>
    <numFmt numFmtId="177" formatCode="_-* #,##0\ &quot;DM&quot;_-;\-* #,##0\ &quot;DM&quot;_-;_-* &quot;-&quot;\ &quot;DM&quot;_-;_-@_-"/>
    <numFmt numFmtId="178" formatCode="#,##0&quot; DM&quot;;[Red]\-#,##0&quot; DM&quot;"/>
    <numFmt numFmtId="179" formatCode="_-* #,##0&quot;?.&quot;_-;\-* #,##0&quot;?.&quot;_-;_-* &quot;-&quot;&quot;?.&quot;_-;_-@_-"/>
    <numFmt numFmtId="180" formatCode="_-* #,##0&quot;ð.&quot;_-;\-* #,##0&quot;ð.&quot;_-;_-* &quot;-&quot;&quot;ð.&quot;_-;_-@_-"/>
    <numFmt numFmtId="181" formatCode="_-* #,##0.00\ &quot;DM&quot;_-;\-* #,##0.00\ &quot;DM&quot;_-;_-* &quot;-&quot;??\ &quot;DM&quot;_-;_-@_-"/>
    <numFmt numFmtId="182" formatCode="#,##0.00&quot; DM&quot;;[Red]\-#,##0.00&quot; DM&quot;"/>
    <numFmt numFmtId="183" formatCode="#,##0.00\ &quot;DM&quot;;[Red]\-#,##0.00\ &quot;DM&quot;"/>
    <numFmt numFmtId="184" formatCode="_-* #,##0.00&quot;?.&quot;_-;\-* #,##0.00&quot;?.&quot;_-;_-* &quot;-&quot;??&quot;?.&quot;_-;_-@_-"/>
    <numFmt numFmtId="185" formatCode="_-* #,##0.00&quot;ð.&quot;_-;\-* #,##0.00&quot;ð.&quot;_-;_-* &quot;-&quot;??&quot;ð.&quot;_-;_-@_-"/>
    <numFmt numFmtId="186" formatCode="_-* #,##0\ _р_._-;\-* #,##0\ _р_._-;_-* &quot;-&quot;\ _р_._-;_-@_-"/>
    <numFmt numFmtId="187" formatCode="_-* #,##0.00\ _р_._-;\-* #,##0.00\ _р_._-;_-* &quot;-&quot;??\ _р_._-;_-@_-"/>
  </numFmts>
  <fonts count="100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7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u/>
      <sz val="10"/>
      <color indexed="36"/>
      <name val="Arial Cyr"/>
      <charset val="204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 Cyr"/>
      <charset val="204"/>
    </font>
    <font>
      <sz val="7"/>
      <name val="Arial"/>
      <family val="2"/>
    </font>
    <font>
      <b/>
      <sz val="9"/>
      <name val="Arial Cyr"/>
      <family val="2"/>
      <charset val="204"/>
    </font>
    <font>
      <sz val="9"/>
      <name val="Arial Cyr"/>
      <family val="2"/>
      <charset val="204"/>
    </font>
    <font>
      <sz val="10"/>
      <name val="Arial Cyr"/>
      <charset val="204"/>
    </font>
    <font>
      <sz val="11"/>
      <name val="Arial Cyr"/>
      <charset val="204"/>
    </font>
    <font>
      <sz val="9"/>
      <name val="Arial Cyr"/>
      <family val="2"/>
      <charset val="204"/>
    </font>
    <font>
      <b/>
      <sz val="11"/>
      <name val="Times New Roman"/>
      <family val="1"/>
    </font>
    <font>
      <sz val="14"/>
      <name val="Arial"/>
      <family val="2"/>
    </font>
    <font>
      <b/>
      <sz val="10"/>
      <name val="Arial Cyr"/>
      <charset val="204"/>
    </font>
    <font>
      <b/>
      <sz val="11"/>
      <name val="Arial Cyr"/>
      <charset val="204"/>
    </font>
    <font>
      <b/>
      <sz val="16"/>
      <name val="Times New Roman"/>
      <family val="1"/>
    </font>
    <font>
      <b/>
      <sz val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0"/>
      <color indexed="62"/>
      <name val="Arial CYR"/>
      <charset val="204"/>
    </font>
    <font>
      <sz val="10"/>
      <name val="Arial Cyr"/>
      <charset val="204"/>
    </font>
    <font>
      <sz val="11"/>
      <name val="Arial"/>
      <family val="2"/>
    </font>
    <font>
      <b/>
      <sz val="11"/>
      <color indexed="9"/>
      <name val="Arial Cyr"/>
      <charset val="204"/>
    </font>
    <font>
      <b/>
      <sz val="10"/>
      <color indexed="9"/>
      <name val="Arial Cyr"/>
      <charset val="204"/>
    </font>
    <font>
      <sz val="11"/>
      <name val="Times New Roman"/>
      <family val="1"/>
    </font>
    <font>
      <b/>
      <sz val="10"/>
      <name val="Pragmatica"/>
      <charset val="204"/>
    </font>
    <font>
      <sz val="8"/>
      <name val="Helv"/>
    </font>
    <font>
      <sz val="10"/>
      <name val="MS Sans Serif"/>
      <family val="2"/>
      <charset val="204"/>
    </font>
    <font>
      <sz val="10"/>
      <color indexed="8"/>
      <name val="MS Sans Serif"/>
      <family val="2"/>
      <charset val="204"/>
    </font>
    <font>
      <sz val="8"/>
      <name val="NTHelvetica/Cyrillic"/>
      <charset val="204"/>
    </font>
    <font>
      <sz val="10"/>
      <name val="Helv"/>
    </font>
    <font>
      <b/>
      <sz val="8"/>
      <name val="TypeTimes"/>
      <charset val="204"/>
    </font>
    <font>
      <sz val="10"/>
      <name val="NewtonCTT"/>
      <charset val="204"/>
    </font>
    <font>
      <sz val="11"/>
      <color indexed="8"/>
      <name val="Calibri"/>
      <family val="2"/>
    </font>
    <font>
      <b/>
      <sz val="9"/>
      <color indexed="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0"/>
      <name val="Arial"/>
      <family val="2"/>
    </font>
    <font>
      <sz val="12"/>
      <name val="宋体"/>
      <charset val="134"/>
    </font>
    <font>
      <sz val="11"/>
      <name val="Calibri"/>
      <family val="2"/>
    </font>
    <font>
      <sz val="10"/>
      <name val="Arial"/>
      <family val="2"/>
    </font>
    <font>
      <sz val="9"/>
      <name val="Arial Cyr"/>
      <charset val="204"/>
    </font>
    <font>
      <b/>
      <sz val="9"/>
      <name val="Arial Cyr"/>
      <charset val="204"/>
    </font>
    <font>
      <sz val="10"/>
      <name val="Arial"/>
      <family val="2"/>
      <charset val="204"/>
    </font>
    <font>
      <sz val="11"/>
      <name val="Arial Cyr"/>
      <family val="2"/>
      <charset val="204"/>
    </font>
    <font>
      <sz val="8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u/>
      <sz val="10"/>
      <color theme="10"/>
      <name val="Arial"/>
      <family val="2"/>
    </font>
    <font>
      <u/>
      <sz val="8.5"/>
      <color theme="10"/>
      <name val="Arial Cyr"/>
      <charset val="204"/>
    </font>
    <font>
      <b/>
      <sz val="8"/>
      <color rgb="FFFF0000"/>
      <name val="Arial Cyr"/>
      <charset val="204"/>
    </font>
    <font>
      <b/>
      <sz val="11"/>
      <color theme="0"/>
      <name val="Arial Cyr"/>
      <charset val="204"/>
    </font>
    <font>
      <sz val="10"/>
      <color rgb="FFFF0000"/>
      <name val="Arial Cyr"/>
      <charset val="204"/>
    </font>
    <font>
      <sz val="11"/>
      <color rgb="FFFF0000"/>
      <name val="Arial Cyr"/>
      <charset val="204"/>
    </font>
    <font>
      <sz val="10"/>
      <color rgb="FFC00000"/>
      <name val="Arial Cyr"/>
      <charset val="204"/>
    </font>
    <font>
      <b/>
      <sz val="10"/>
      <color rgb="FFC00000"/>
      <name val="Arial Cyr"/>
      <charset val="204"/>
    </font>
    <font>
      <sz val="8"/>
      <color rgb="FFFF0000"/>
      <name val="Arial Cyr"/>
      <family val="2"/>
      <charset val="204"/>
    </font>
    <font>
      <b/>
      <sz val="9"/>
      <color indexed="8"/>
      <name val="Arial"/>
      <family val="2"/>
    </font>
    <font>
      <b/>
      <sz val="11"/>
      <color rgb="FFFF0000"/>
      <name val="Arial Cyr"/>
      <charset val="204"/>
    </font>
    <font>
      <b/>
      <sz val="9"/>
      <name val="Arial"/>
      <family val="2"/>
      <charset val="204"/>
    </font>
    <font>
      <b/>
      <u/>
      <sz val="8"/>
      <name val="Arial Cyr"/>
      <charset val="204"/>
    </font>
    <font>
      <b/>
      <sz val="9"/>
      <color rgb="FFFF0000"/>
      <name val="Arial Cyr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7"/>
      <color rgb="FF0070C0"/>
      <name val="Arial"/>
      <family val="2"/>
      <charset val="204"/>
    </font>
    <font>
      <b/>
      <u/>
      <sz val="7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11"/>
      <name val="Calibri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Calibri"/>
      <family val="2"/>
    </font>
    <font>
      <sz val="8"/>
      <color rgb="FFFF0000"/>
      <name val="Arial Cyr"/>
      <charset val="204"/>
    </font>
    <font>
      <sz val="11"/>
      <name val="Arial"/>
      <family val="2"/>
      <charset val="204"/>
    </font>
    <font>
      <b/>
      <sz val="10"/>
      <color rgb="FF0070C0"/>
      <name val="Arial Cyr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12"/>
      </patternFill>
    </fill>
    <fill>
      <patternFill patternType="solid">
        <fgColor indexed="17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6"/>
      </patternFill>
    </fill>
    <fill>
      <patternFill patternType="solid">
        <fgColor indexed="1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359">
    <xf numFmtId="0" fontId="0" fillId="0" borderId="0"/>
    <xf numFmtId="0" fontId="39" fillId="0" borderId="0"/>
    <xf numFmtId="0" fontId="40" fillId="2" borderId="1" applyNumberFormat="0" applyFont="0" applyBorder="0" applyAlignment="0" applyProtection="0">
      <protection hidden="1"/>
    </xf>
    <xf numFmtId="0" fontId="12" fillId="3" borderId="2">
      <alignment horizontal="centerContinuous"/>
    </xf>
    <xf numFmtId="0" fontId="12" fillId="4" borderId="2">
      <alignment horizontal="centerContinuous"/>
    </xf>
    <xf numFmtId="0" fontId="12" fillId="5" borderId="2">
      <alignment horizontal="centerContinuous"/>
    </xf>
    <xf numFmtId="173" fontId="21" fillId="0" borderId="0" applyFont="0" applyFill="0" applyBorder="0" applyAlignment="0" applyProtection="0"/>
    <xf numFmtId="0" fontId="12" fillId="6" borderId="2">
      <alignment horizontal="centerContinuous"/>
    </xf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0" fontId="12" fillId="0" borderId="0"/>
    <xf numFmtId="9" fontId="42" fillId="0" borderId="0" applyFont="0" applyFill="0" applyProtection="0"/>
    <xf numFmtId="0" fontId="12" fillId="7" borderId="2">
      <alignment horizontal="centerContinuous"/>
    </xf>
    <xf numFmtId="0" fontId="12" fillId="0" borderId="0"/>
    <xf numFmtId="175" fontId="43" fillId="0" borderId="3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8" fontId="42" fillId="0" borderId="0" applyFont="0" applyFill="0" applyProtection="0"/>
    <xf numFmtId="178" fontId="42" fillId="0" borderId="0" applyFont="0" applyFill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42" fillId="0" borderId="0" applyFont="0" applyFill="0" applyProtection="0"/>
    <xf numFmtId="178" fontId="42" fillId="0" borderId="0" applyFont="0" applyFill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2" fillId="0" borderId="0" applyFont="0" applyFill="0" applyProtection="0"/>
    <xf numFmtId="182" fontId="42" fillId="0" borderId="0" applyFont="0" applyFill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42" fillId="0" borderId="0" applyFont="0" applyFill="0" applyProtection="0"/>
    <xf numFmtId="182" fontId="42" fillId="0" borderId="0" applyFont="0" applyFill="0" applyProtection="0"/>
    <xf numFmtId="0" fontId="12" fillId="8" borderId="2">
      <alignment horizontal="centerContinuous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5" fillId="0" borderId="0">
      <alignment horizontal="centerContinuous"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12" fillId="0" borderId="0"/>
    <xf numFmtId="0" fontId="15" fillId="0" borderId="0">
      <alignment horizontal="left"/>
    </xf>
    <xf numFmtId="0" fontId="64" fillId="0" borderId="0"/>
    <xf numFmtId="0" fontId="12" fillId="0" borderId="0"/>
    <xf numFmtId="0" fontId="52" fillId="0" borderId="0"/>
    <xf numFmtId="0" fontId="55" fillId="0" borderId="0"/>
    <xf numFmtId="0" fontId="58" fillId="0" borderId="0"/>
    <xf numFmtId="0" fontId="21" fillId="0" borderId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4" fillId="0" borderId="0"/>
    <xf numFmtId="186" fontId="21" fillId="0" borderId="0" applyFont="0" applyFill="0" applyBorder="0" applyAlignment="0" applyProtection="0"/>
    <xf numFmtId="3" fontId="46" fillId="0" borderId="3" applyFont="0" applyFill="0" applyBorder="0" applyAlignment="0" applyProtection="0">
      <alignment horizontal="center" vertical="center"/>
      <protection locked="0"/>
    </xf>
    <xf numFmtId="187" fontId="21" fillId="0" borderId="0" applyFont="0" applyFill="0" applyBorder="0" applyAlignment="0" applyProtection="0"/>
    <xf numFmtId="0" fontId="40" fillId="0" borderId="3">
      <alignment horizontal="centerContinuous" vertical="center" wrapText="1"/>
    </xf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53" fillId="0" borderId="0">
      <alignment vertical="center"/>
    </xf>
    <xf numFmtId="43" fontId="5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3" fillId="0" borderId="0"/>
    <xf numFmtId="0" fontId="12" fillId="0" borderId="0"/>
    <xf numFmtId="0" fontId="1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</cellStyleXfs>
  <cellXfs count="536">
    <xf numFmtId="0" fontId="0" fillId="0" borderId="0" xfId="0"/>
    <xf numFmtId="0" fontId="6" fillId="0" borderId="0" xfId="0" applyFont="1"/>
    <xf numFmtId="44" fontId="6" fillId="0" borderId="0" xfId="292" applyFont="1"/>
    <xf numFmtId="44" fontId="0" fillId="0" borderId="0" xfId="292" applyFont="1"/>
    <xf numFmtId="0" fontId="12" fillId="0" borderId="0" xfId="0" applyFont="1"/>
    <xf numFmtId="0" fontId="12" fillId="0" borderId="0" xfId="0" applyFont="1" applyFill="1"/>
    <xf numFmtId="0" fontId="8" fillId="0" borderId="0" xfId="0" applyFont="1"/>
    <xf numFmtId="0" fontId="8" fillId="0" borderId="0" xfId="0" applyFont="1" applyAlignment="1">
      <alignment horizontal="left"/>
    </xf>
    <xf numFmtId="0" fontId="17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7" fillId="0" borderId="3" xfId="0" applyFont="1" applyBorder="1" applyAlignment="1">
      <alignment horizontal="center" wrapText="1"/>
    </xf>
    <xf numFmtId="3" fontId="6" fillId="0" borderId="0" xfId="0" applyNumberFormat="1" applyFont="1"/>
    <xf numFmtId="3" fontId="0" fillId="0" borderId="0" xfId="0" applyNumberFormat="1"/>
    <xf numFmtId="0" fontId="8" fillId="0" borderId="0" xfId="0" applyFont="1" applyAlignment="1">
      <alignment vertical="center"/>
    </xf>
    <xf numFmtId="0" fontId="13" fillId="0" borderId="2" xfId="0" applyFont="1" applyFill="1" applyBorder="1" applyAlignment="1">
      <alignment vertical="center" wrapText="1"/>
    </xf>
    <xf numFmtId="0" fontId="12" fillId="0" borderId="0" xfId="0" applyFont="1" applyFill="1" applyAlignment="1">
      <alignment horizontal="left"/>
    </xf>
    <xf numFmtId="0" fontId="22" fillId="0" borderId="0" xfId="0" applyFont="1"/>
    <xf numFmtId="0" fontId="9" fillId="9" borderId="2" xfId="0" applyFont="1" applyFill="1" applyBorder="1" applyAlignment="1">
      <alignment vertical="center" wrapText="1"/>
    </xf>
    <xf numFmtId="0" fontId="15" fillId="0" borderId="3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Alignment="1">
      <alignment horizontal="center"/>
    </xf>
    <xf numFmtId="167" fontId="12" fillId="0" borderId="0" xfId="292" applyNumberFormat="1" applyFont="1" applyFill="1" applyAlignment="1">
      <alignment horizontal="right"/>
    </xf>
    <xf numFmtId="44" fontId="12" fillId="0" borderId="0" xfId="292" applyFont="1" applyFill="1"/>
    <xf numFmtId="0" fontId="12" fillId="0" borderId="0" xfId="0" applyNumberFormat="1" applyFont="1" applyFill="1"/>
    <xf numFmtId="44" fontId="21" fillId="0" borderId="0" xfId="292" applyFont="1" applyBorder="1"/>
    <xf numFmtId="166" fontId="26" fillId="0" borderId="0" xfId="292" applyNumberFormat="1" applyFont="1" applyAlignment="1">
      <alignment horizontal="right"/>
    </xf>
    <xf numFmtId="42" fontId="8" fillId="0" borderId="3" xfId="0" applyNumberFormat="1" applyFont="1" applyBorder="1" applyAlignment="1">
      <alignment horizontal="center" vertical="center"/>
    </xf>
    <xf numFmtId="166" fontId="14" fillId="0" borderId="0" xfId="292" applyNumberFormat="1" applyFont="1" applyFill="1" applyAlignment="1">
      <alignment horizontal="right"/>
    </xf>
    <xf numFmtId="0" fontId="29" fillId="9" borderId="3" xfId="0" applyFont="1" applyFill="1" applyBorder="1" applyAlignment="1">
      <alignment horizontal="center" vertical="center" wrapText="1"/>
    </xf>
    <xf numFmtId="0" fontId="15" fillId="9" borderId="3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Alignment="1"/>
    <xf numFmtId="0" fontId="0" fillId="0" borderId="2" xfId="0" applyBorder="1" applyAlignment="1"/>
    <xf numFmtId="0" fontId="2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5" fillId="0" borderId="0" xfId="315" applyNumberFormat="1" applyFont="1" applyFill="1" applyBorder="1" applyAlignment="1">
      <alignment horizontal="center" vertical="center"/>
    </xf>
    <xf numFmtId="166" fontId="14" fillId="0" borderId="0" xfId="292" applyNumberFormat="1" applyFont="1" applyFill="1" applyBorder="1" applyAlignment="1">
      <alignment horizontal="right" vertical="center"/>
    </xf>
    <xf numFmtId="169" fontId="6" fillId="0" borderId="0" xfId="292" applyNumberFormat="1" applyFont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left" vertical="center" wrapText="1"/>
    </xf>
    <xf numFmtId="164" fontId="8" fillId="0" borderId="0" xfId="315" applyNumberFormat="1" applyFont="1" applyFill="1" applyBorder="1" applyAlignment="1">
      <alignment horizontal="center" vertical="center"/>
    </xf>
    <xf numFmtId="166" fontId="26" fillId="0" borderId="0" xfId="292" applyNumberFormat="1" applyFont="1" applyFill="1" applyBorder="1" applyAlignment="1">
      <alignment horizontal="right" vertical="center"/>
    </xf>
    <xf numFmtId="169" fontId="8" fillId="0" borderId="0" xfId="292" applyNumberFormat="1" applyFont="1" applyBorder="1" applyAlignment="1">
      <alignment horizontal="center" vertical="center"/>
    </xf>
    <xf numFmtId="169" fontId="8" fillId="0" borderId="0" xfId="315" applyNumberFormat="1" applyFont="1" applyFill="1" applyBorder="1" applyAlignment="1">
      <alignment horizontal="center" vertical="center"/>
    </xf>
    <xf numFmtId="169" fontId="8" fillId="0" borderId="0" xfId="292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left"/>
    </xf>
    <xf numFmtId="0" fontId="0" fillId="0" borderId="3" xfId="0" applyBorder="1" applyAlignment="1">
      <alignment horizontal="center"/>
    </xf>
    <xf numFmtId="0" fontId="32" fillId="11" borderId="4" xfId="0" applyFont="1" applyFill="1" applyBorder="1" applyAlignment="1">
      <alignment horizontal="centerContinuous" vertical="center"/>
    </xf>
    <xf numFmtId="0" fontId="22" fillId="11" borderId="5" xfId="0" applyFont="1" applyFill="1" applyBorder="1" applyAlignment="1">
      <alignment horizontal="centerContinuous" vertical="center"/>
    </xf>
    <xf numFmtId="0" fontId="22" fillId="11" borderId="6" xfId="0" applyFont="1" applyFill="1" applyBorder="1" applyAlignment="1">
      <alignment horizontal="centerContinuous" vertical="center"/>
    </xf>
    <xf numFmtId="0" fontId="22" fillId="0" borderId="0" xfId="0" applyFont="1" applyAlignment="1">
      <alignment vertical="center"/>
    </xf>
    <xf numFmtId="0" fontId="35" fillId="0" borderId="0" xfId="0" applyFont="1"/>
    <xf numFmtId="0" fontId="36" fillId="12" borderId="4" xfId="0" applyFont="1" applyFill="1" applyBorder="1" applyAlignment="1">
      <alignment horizontal="centerContinuous" vertical="center"/>
    </xf>
    <xf numFmtId="0" fontId="36" fillId="12" borderId="6" xfId="0" applyFont="1" applyFill="1" applyBorder="1" applyAlignment="1">
      <alignment horizontal="centerContinuous" vertical="center"/>
    </xf>
    <xf numFmtId="0" fontId="48" fillId="0" borderId="2" xfId="0" applyFont="1" applyFill="1" applyBorder="1" applyAlignment="1">
      <alignment vertical="center" wrapText="1"/>
    </xf>
    <xf numFmtId="0" fontId="38" fillId="9" borderId="3" xfId="0" applyFont="1" applyFill="1" applyBorder="1" applyAlignment="1">
      <alignment horizontal="center"/>
    </xf>
    <xf numFmtId="49" fontId="38" fillId="9" borderId="3" xfId="0" applyNumberFormat="1" applyFont="1" applyFill="1" applyBorder="1" applyAlignment="1">
      <alignment horizontal="center"/>
    </xf>
    <xf numFmtId="0" fontId="31" fillId="0" borderId="2" xfId="0" applyFont="1" applyFill="1" applyBorder="1" applyAlignment="1">
      <alignment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25" fillId="9" borderId="0" xfId="0" applyFont="1" applyFill="1" applyAlignment="1">
      <alignment vertical="center" wrapText="1"/>
    </xf>
    <xf numFmtId="44" fontId="17" fillId="9" borderId="3" xfId="293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27" fillId="10" borderId="3" xfId="0" applyFont="1" applyFill="1" applyBorder="1" applyAlignment="1">
      <alignment horizontal="center" vertical="center"/>
    </xf>
    <xf numFmtId="0" fontId="27" fillId="10" borderId="3" xfId="0" applyFont="1" applyFill="1" applyBorder="1" applyAlignment="1">
      <alignment horizontal="centerContinuous" vertical="center"/>
    </xf>
    <xf numFmtId="0" fontId="8" fillId="0" borderId="3" xfId="0" applyFont="1" applyBorder="1" applyAlignment="1">
      <alignment vertical="center" wrapText="1"/>
    </xf>
    <xf numFmtId="0" fontId="12" fillId="0" borderId="3" xfId="0" applyFont="1" applyBorder="1"/>
    <xf numFmtId="165" fontId="29" fillId="0" borderId="7" xfId="0" applyNumberFormat="1" applyFont="1" applyFill="1" applyBorder="1" applyAlignment="1">
      <alignment horizontal="center" vertical="center" wrapText="1"/>
    </xf>
    <xf numFmtId="0" fontId="0" fillId="0" borderId="3" xfId="0" applyBorder="1"/>
    <xf numFmtId="166" fontId="38" fillId="9" borderId="3" xfId="0" applyNumberFormat="1" applyFont="1" applyFill="1" applyBorder="1" applyAlignment="1"/>
    <xf numFmtId="0" fontId="16" fillId="13" borderId="4" xfId="0" applyFont="1" applyFill="1" applyBorder="1" applyAlignment="1">
      <alignment vertical="center" wrapText="1"/>
    </xf>
    <xf numFmtId="0" fontId="24" fillId="13" borderId="7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 wrapText="1"/>
    </xf>
    <xf numFmtId="0" fontId="17" fillId="13" borderId="3" xfId="0" applyFont="1" applyFill="1" applyBorder="1" applyAlignment="1">
      <alignment horizontal="center" vertical="center" wrapText="1"/>
    </xf>
    <xf numFmtId="0" fontId="27" fillId="10" borderId="6" xfId="0" applyFont="1" applyFill="1" applyBorder="1" applyAlignment="1">
      <alignment horizontal="centerContinuous" vertical="center"/>
    </xf>
    <xf numFmtId="44" fontId="12" fillId="0" borderId="0" xfId="293" applyFont="1" applyFill="1"/>
    <xf numFmtId="44" fontId="8" fillId="0" borderId="0" xfId="293" applyFont="1"/>
    <xf numFmtId="0" fontId="12" fillId="0" borderId="3" xfId="0" applyFont="1" applyFill="1" applyBorder="1"/>
    <xf numFmtId="9" fontId="15" fillId="0" borderId="0" xfId="306" applyFont="1" applyFill="1" applyBorder="1" applyAlignment="1">
      <alignment horizontal="center" vertical="center"/>
    </xf>
    <xf numFmtId="0" fontId="47" fillId="0" borderId="3" xfId="0" applyFont="1" applyBorder="1"/>
    <xf numFmtId="6" fontId="51" fillId="0" borderId="3" xfId="0" applyNumberFormat="1" applyFont="1" applyBorder="1" applyAlignment="1">
      <alignment horizontal="center"/>
    </xf>
    <xf numFmtId="0" fontId="47" fillId="0" borderId="3" xfId="0" applyFont="1" applyBorder="1" applyAlignment="1">
      <alignment horizontal="left"/>
    </xf>
    <xf numFmtId="0" fontId="69" fillId="14" borderId="4" xfId="0" applyFont="1" applyFill="1" applyBorder="1" applyAlignment="1">
      <alignment horizontal="centerContinuous" vertical="center"/>
    </xf>
    <xf numFmtId="0" fontId="0" fillId="0" borderId="0" xfId="0" applyAlignment="1">
      <alignment horizontal="center" vertical="center" wrapText="1"/>
    </xf>
    <xf numFmtId="165" fontId="0" fillId="0" borderId="3" xfId="0" applyNumberFormat="1" applyFont="1" applyFill="1" applyBorder="1"/>
    <xf numFmtId="0" fontId="69" fillId="14" borderId="5" xfId="0" applyFont="1" applyFill="1" applyBorder="1" applyAlignment="1">
      <alignment horizontal="centerContinuous" vertical="center"/>
    </xf>
    <xf numFmtId="0" fontId="19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42" fontId="8" fillId="0" borderId="0" xfId="0" applyNumberFormat="1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 vertical="center"/>
    </xf>
    <xf numFmtId="168" fontId="8" fillId="0" borderId="0" xfId="0" applyNumberFormat="1" applyFont="1" applyBorder="1" applyAlignment="1">
      <alignment horizontal="center" vertical="center"/>
    </xf>
    <xf numFmtId="166" fontId="14" fillId="0" borderId="0" xfId="293" applyNumberFormat="1" applyFont="1" applyFill="1" applyAlignment="1">
      <alignment horizontal="right"/>
    </xf>
    <xf numFmtId="167" fontId="12" fillId="0" borderId="0" xfId="293" applyNumberFormat="1" applyFont="1" applyFill="1" applyAlignment="1">
      <alignment horizontal="right"/>
    </xf>
    <xf numFmtId="44" fontId="21" fillId="0" borderId="0" xfId="293" applyFont="1"/>
    <xf numFmtId="9" fontId="12" fillId="0" borderId="2" xfId="0" applyNumberFormat="1" applyFont="1" applyFill="1" applyBorder="1" applyAlignment="1">
      <alignment vertical="center" wrapText="1"/>
    </xf>
    <xf numFmtId="9" fontId="14" fillId="0" borderId="2" xfId="0" applyNumberFormat="1" applyFont="1" applyFill="1" applyBorder="1" applyAlignment="1">
      <alignment vertical="center" wrapText="1"/>
    </xf>
    <xf numFmtId="9" fontId="30" fillId="0" borderId="2" xfId="0" applyNumberFormat="1" applyFont="1" applyFill="1" applyBorder="1" applyAlignment="1">
      <alignment vertical="center"/>
    </xf>
    <xf numFmtId="0" fontId="27" fillId="14" borderId="4" xfId="0" applyFont="1" applyFill="1" applyBorder="1" applyAlignment="1">
      <alignment horizontal="centerContinuous" vertical="center"/>
    </xf>
    <xf numFmtId="0" fontId="27" fillId="14" borderId="5" xfId="0" applyFont="1" applyFill="1" applyBorder="1" applyAlignment="1">
      <alignment horizontal="centerContinuous" vertical="center"/>
    </xf>
    <xf numFmtId="2" fontId="0" fillId="0" borderId="3" xfId="0" applyNumberFormat="1" applyFont="1" applyFill="1" applyBorder="1"/>
    <xf numFmtId="167" fontId="0" fillId="0" borderId="0" xfId="0" applyNumberFormat="1"/>
    <xf numFmtId="0" fontId="0" fillId="0" borderId="0" xfId="0" applyAlignment="1">
      <alignment wrapText="1"/>
    </xf>
    <xf numFmtId="0" fontId="54" fillId="0" borderId="0" xfId="0" applyFont="1"/>
    <xf numFmtId="167" fontId="26" fillId="0" borderId="6" xfId="0" applyNumberFormat="1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167" fontId="0" fillId="0" borderId="11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vertical="center" wrapText="1"/>
    </xf>
    <xf numFmtId="167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15" borderId="14" xfId="0" applyFill="1" applyBorder="1" applyAlignment="1">
      <alignment horizontal="center" vertical="center" wrapText="1"/>
    </xf>
    <xf numFmtId="167" fontId="0" fillId="15" borderId="15" xfId="0" applyNumberFormat="1" applyFill="1" applyBorder="1" applyAlignment="1">
      <alignment horizontal="center" vertical="center" wrapText="1"/>
    </xf>
    <xf numFmtId="167" fontId="72" fillId="15" borderId="16" xfId="0" applyNumberFormat="1" applyFont="1" applyFill="1" applyBorder="1" applyAlignment="1">
      <alignment horizontal="center" vertical="center" wrapText="1"/>
    </xf>
    <xf numFmtId="0" fontId="72" fillId="15" borderId="17" xfId="0" applyFont="1" applyFill="1" applyBorder="1" applyAlignment="1">
      <alignment horizontal="center" vertical="center" wrapText="1"/>
    </xf>
    <xf numFmtId="0" fontId="72" fillId="15" borderId="17" xfId="0" applyFont="1" applyFill="1" applyBorder="1" applyAlignment="1">
      <alignment wrapText="1"/>
    </xf>
    <xf numFmtId="0" fontId="26" fillId="0" borderId="3" xfId="0" applyFont="1" applyBorder="1" applyAlignment="1">
      <alignment horizontal="left" vertical="center" wrapText="1"/>
    </xf>
    <xf numFmtId="167" fontId="0" fillId="0" borderId="12" xfId="0" applyNumberFormat="1" applyFont="1" applyBorder="1" applyAlignment="1">
      <alignment horizontal="center" vertical="center" wrapText="1"/>
    </xf>
    <xf numFmtId="167" fontId="0" fillId="15" borderId="18" xfId="0" applyNumberFormat="1" applyFill="1" applyBorder="1" applyAlignment="1">
      <alignment horizontal="center" vertical="center" wrapText="1"/>
    </xf>
    <xf numFmtId="167" fontId="73" fillId="15" borderId="17" xfId="0" applyNumberFormat="1" applyFont="1" applyFill="1" applyBorder="1" applyAlignment="1">
      <alignment horizontal="center" vertical="center" wrapText="1"/>
    </xf>
    <xf numFmtId="0" fontId="73" fillId="15" borderId="17" xfId="0" applyFont="1" applyFill="1" applyBorder="1" applyAlignment="1">
      <alignment horizontal="center" vertical="center" wrapText="1"/>
    </xf>
    <xf numFmtId="0" fontId="73" fillId="15" borderId="17" xfId="0" applyFont="1" applyFill="1" applyBorder="1" applyAlignment="1">
      <alignment wrapText="1"/>
    </xf>
    <xf numFmtId="0" fontId="69" fillId="14" borderId="1" xfId="0" applyFont="1" applyFill="1" applyBorder="1" applyAlignment="1">
      <alignment horizontal="centerContinuous" vertical="center"/>
    </xf>
    <xf numFmtId="0" fontId="69" fillId="14" borderId="19" xfId="0" applyFont="1" applyFill="1" applyBorder="1" applyAlignment="1">
      <alignment horizontal="centerContinuous" vertical="center"/>
    </xf>
    <xf numFmtId="0" fontId="0" fillId="0" borderId="20" xfId="0" applyBorder="1" applyAlignment="1">
      <alignment horizontal="center" vertical="center" wrapText="1"/>
    </xf>
    <xf numFmtId="167" fontId="0" fillId="0" borderId="21" xfId="0" applyNumberFormat="1" applyBorder="1" applyAlignment="1">
      <alignment horizontal="center" vertical="center" wrapText="1"/>
    </xf>
    <xf numFmtId="0" fontId="0" fillId="15" borderId="22" xfId="0" applyFill="1" applyBorder="1"/>
    <xf numFmtId="0" fontId="0" fillId="15" borderId="23" xfId="0" applyFill="1" applyBorder="1"/>
    <xf numFmtId="167" fontId="0" fillId="15" borderId="17" xfId="0" applyNumberFormat="1" applyFill="1" applyBorder="1" applyAlignment="1">
      <alignment horizontal="center" vertical="center" wrapText="1"/>
    </xf>
    <xf numFmtId="0" fontId="0" fillId="15" borderId="17" xfId="0" applyFill="1" applyBorder="1" applyAlignment="1">
      <alignment horizontal="center" vertical="center" wrapText="1"/>
    </xf>
    <xf numFmtId="0" fontId="69" fillId="14" borderId="7" xfId="0" applyFont="1" applyFill="1" applyBorder="1" applyAlignment="1">
      <alignment horizontal="centerContinuous" vertical="center"/>
    </xf>
    <xf numFmtId="0" fontId="69" fillId="14" borderId="24" xfId="0" applyFont="1" applyFill="1" applyBorder="1" applyAlignment="1">
      <alignment horizontal="centerContinuous" vertical="center"/>
    </xf>
    <xf numFmtId="0" fontId="0" fillId="0" borderId="25" xfId="0" applyBorder="1" applyAlignment="1">
      <alignment horizontal="center" vertical="center" wrapText="1"/>
    </xf>
    <xf numFmtId="0" fontId="0" fillId="0" borderId="25" xfId="0" applyBorder="1" applyAlignment="1">
      <alignment horizontal="left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15" borderId="27" xfId="0" applyFill="1" applyBorder="1" applyAlignment="1">
      <alignment horizontal="center" vertical="center" wrapText="1"/>
    </xf>
    <xf numFmtId="167" fontId="0" fillId="15" borderId="28" xfId="0" applyNumberFormat="1" applyFill="1" applyBorder="1" applyAlignment="1">
      <alignment horizontal="center" vertical="center" wrapText="1"/>
    </xf>
    <xf numFmtId="167" fontId="0" fillId="15" borderId="0" xfId="0" applyNumberFormat="1" applyFill="1" applyBorder="1" applyAlignment="1">
      <alignment horizontal="center" vertical="center" wrapText="1"/>
    </xf>
    <xf numFmtId="0" fontId="0" fillId="15" borderId="0" xfId="0" applyFill="1" applyBorder="1" applyAlignment="1">
      <alignment horizontal="center" vertical="center" wrapText="1"/>
    </xf>
    <xf numFmtId="167" fontId="0" fillId="0" borderId="25" xfId="0" applyNumberFormat="1" applyBorder="1" applyAlignment="1">
      <alignment horizontal="center" vertical="center"/>
    </xf>
    <xf numFmtId="0" fontId="26" fillId="0" borderId="3" xfId="0" applyFont="1" applyFill="1" applyBorder="1" applyAlignment="1">
      <alignment horizontal="left" vertical="center" wrapText="1"/>
    </xf>
    <xf numFmtId="0" fontId="0" fillId="15" borderId="27" xfId="0" applyFill="1" applyBorder="1"/>
    <xf numFmtId="0" fontId="0" fillId="15" borderId="29" xfId="0" applyFill="1" applyBorder="1" applyAlignment="1"/>
    <xf numFmtId="0" fontId="0" fillId="15" borderId="29" xfId="0" applyFill="1" applyBorder="1"/>
    <xf numFmtId="0" fontId="0" fillId="15" borderId="29" xfId="0" applyFill="1" applyBorder="1" applyAlignment="1">
      <alignment wrapText="1"/>
    </xf>
    <xf numFmtId="0" fontId="73" fillId="15" borderId="30" xfId="0" applyFont="1" applyFill="1" applyBorder="1" applyAlignment="1">
      <alignment horizontal="left" vertical="center" wrapText="1"/>
    </xf>
    <xf numFmtId="0" fontId="69" fillId="14" borderId="3" xfId="0" applyFont="1" applyFill="1" applyBorder="1" applyAlignment="1">
      <alignment horizontal="centerContinuous" vertical="center"/>
    </xf>
    <xf numFmtId="0" fontId="0" fillId="16" borderId="3" xfId="0" applyFill="1" applyBorder="1" applyAlignment="1">
      <alignment horizontal="center" vertical="center" wrapText="1"/>
    </xf>
    <xf numFmtId="0" fontId="0" fillId="16" borderId="3" xfId="0" applyFont="1" applyFill="1" applyBorder="1" applyAlignment="1">
      <alignment horizontal="center" vertical="center" wrapText="1"/>
    </xf>
    <xf numFmtId="0" fontId="65" fillId="0" borderId="0" xfId="288" applyAlignment="1" applyProtection="1"/>
    <xf numFmtId="0" fontId="49" fillId="17" borderId="3" xfId="0" applyFont="1" applyFill="1" applyBorder="1"/>
    <xf numFmtId="0" fontId="17" fillId="17" borderId="3" xfId="0" applyFont="1" applyFill="1" applyBorder="1" applyAlignment="1">
      <alignment horizontal="center" vertical="center" wrapText="1"/>
    </xf>
    <xf numFmtId="44" fontId="17" fillId="17" borderId="3" xfId="293" applyFont="1" applyFill="1" applyBorder="1" applyAlignment="1">
      <alignment horizontal="center" vertical="center" wrapText="1"/>
    </xf>
    <xf numFmtId="0" fontId="50" fillId="17" borderId="7" xfId="0" applyFont="1" applyFill="1" applyBorder="1" applyAlignment="1"/>
    <xf numFmtId="0" fontId="50" fillId="17" borderId="1" xfId="0" applyFont="1" applyFill="1" applyBorder="1" applyAlignment="1"/>
    <xf numFmtId="0" fontId="50" fillId="17" borderId="8" xfId="0" applyFont="1" applyFill="1" applyBorder="1" applyAlignment="1"/>
    <xf numFmtId="0" fontId="50" fillId="17" borderId="3" xfId="0" applyFont="1" applyFill="1" applyBorder="1"/>
    <xf numFmtId="0" fontId="74" fillId="0" borderId="3" xfId="0" applyFont="1" applyBorder="1" applyAlignment="1">
      <alignment horizontal="center" vertical="center"/>
    </xf>
    <xf numFmtId="171" fontId="0" fillId="0" borderId="0" xfId="0" applyNumberFormat="1"/>
    <xf numFmtId="0" fontId="73" fillId="15" borderId="22" xfId="0" applyFont="1" applyFill="1" applyBorder="1" applyAlignment="1">
      <alignment vertical="center" wrapText="1"/>
    </xf>
    <xf numFmtId="0" fontId="0" fillId="0" borderId="9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31" xfId="0" applyBorder="1" applyAlignment="1">
      <alignment horizontal="center" vertical="center" wrapText="1"/>
    </xf>
    <xf numFmtId="167" fontId="0" fillId="0" borderId="31" xfId="0" applyNumberFormat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167" fontId="0" fillId="15" borderId="23" xfId="0" applyNumberFormat="1" applyFill="1" applyBorder="1" applyAlignment="1">
      <alignment horizontal="center" vertical="center" wrapText="1"/>
    </xf>
    <xf numFmtId="0" fontId="8" fillId="18" borderId="0" xfId="0" applyFont="1" applyFill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42" fontId="8" fillId="0" borderId="3" xfId="0" applyNumberFormat="1" applyFont="1" applyFill="1" applyBorder="1" applyAlignment="1">
      <alignment horizontal="center" vertical="center"/>
    </xf>
    <xf numFmtId="165" fontId="8" fillId="0" borderId="3" xfId="0" applyNumberFormat="1" applyFont="1" applyFill="1" applyBorder="1" applyAlignment="1">
      <alignment horizontal="center" vertical="center"/>
    </xf>
    <xf numFmtId="168" fontId="8" fillId="0" borderId="3" xfId="0" applyNumberFormat="1" applyFont="1" applyFill="1" applyBorder="1" applyAlignment="1">
      <alignment horizontal="center" vertical="center"/>
    </xf>
    <xf numFmtId="0" fontId="20" fillId="0" borderId="3" xfId="0" applyFont="1" applyBorder="1" applyAlignment="1">
      <alignment vertical="center" wrapText="1"/>
    </xf>
    <xf numFmtId="0" fontId="60" fillId="0" borderId="3" xfId="0" applyFont="1" applyBorder="1" applyAlignment="1">
      <alignment horizontal="center" vertical="center"/>
    </xf>
    <xf numFmtId="42" fontId="60" fillId="0" borderId="3" xfId="0" applyNumberFormat="1" applyFont="1" applyBorder="1" applyAlignment="1">
      <alignment horizontal="center" vertical="center"/>
    </xf>
    <xf numFmtId="165" fontId="60" fillId="0" borderId="3" xfId="0" applyNumberFormat="1" applyFont="1" applyBorder="1" applyAlignment="1">
      <alignment horizontal="center" vertical="center"/>
    </xf>
    <xf numFmtId="168" fontId="60" fillId="0" borderId="3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vertical="center" wrapText="1"/>
    </xf>
    <xf numFmtId="0" fontId="60" fillId="0" borderId="3" xfId="0" applyFont="1" applyFill="1" applyBorder="1" applyAlignment="1">
      <alignment horizontal="center" vertical="center"/>
    </xf>
    <xf numFmtId="165" fontId="5" fillId="0" borderId="3" xfId="0" applyNumberFormat="1" applyFont="1" applyFill="1" applyBorder="1"/>
    <xf numFmtId="2" fontId="0" fillId="0" borderId="10" xfId="0" applyNumberForma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60" fillId="0" borderId="3" xfId="0" applyFont="1" applyBorder="1" applyAlignment="1">
      <alignment vertical="center" wrapText="1"/>
    </xf>
    <xf numFmtId="0" fontId="17" fillId="0" borderId="3" xfId="0" applyFont="1" applyFill="1" applyBorder="1" applyAlignment="1">
      <alignment horizontal="center" vertical="center" wrapText="1"/>
    </xf>
    <xf numFmtId="44" fontId="17" fillId="0" borderId="3" xfId="293" applyFont="1" applyFill="1" applyBorder="1" applyAlignment="1">
      <alignment horizontal="center" vertical="center" wrapText="1"/>
    </xf>
    <xf numFmtId="165" fontId="74" fillId="0" borderId="3" xfId="0" applyNumberFormat="1" applyFont="1" applyBorder="1" applyAlignment="1">
      <alignment vertical="center" wrapText="1"/>
    </xf>
    <xf numFmtId="167" fontId="0" fillId="16" borderId="6" xfId="0" applyNumberFormat="1" applyFont="1" applyFill="1" applyBorder="1" applyAlignment="1">
      <alignment horizontal="center" vertical="center" wrapText="1"/>
    </xf>
    <xf numFmtId="167" fontId="26" fillId="0" borderId="3" xfId="0" applyNumberFormat="1" applyFont="1" applyFill="1" applyBorder="1" applyAlignment="1">
      <alignment horizontal="center" vertical="center" wrapText="1"/>
    </xf>
    <xf numFmtId="0" fontId="15" fillId="0" borderId="8" xfId="0" applyNumberFormat="1" applyFont="1" applyFill="1" applyBorder="1" applyAlignment="1">
      <alignment horizontal="center" vertical="center"/>
    </xf>
    <xf numFmtId="0" fontId="49" fillId="17" borderId="3" xfId="0" applyFont="1" applyFill="1" applyBorder="1" applyAlignment="1">
      <alignment horizontal="center" vertical="center"/>
    </xf>
    <xf numFmtId="0" fontId="75" fillId="17" borderId="3" xfId="0" applyFont="1" applyFill="1" applyBorder="1" applyAlignment="1">
      <alignment horizontal="center" vertical="center"/>
    </xf>
    <xf numFmtId="165" fontId="56" fillId="0" borderId="3" xfId="0" applyNumberFormat="1" applyFont="1" applyBorder="1" applyAlignment="1">
      <alignment horizontal="center" vertical="center"/>
    </xf>
    <xf numFmtId="0" fontId="0" fillId="0" borderId="0" xfId="0"/>
    <xf numFmtId="0" fontId="73" fillId="15" borderId="33" xfId="0" applyFont="1" applyFill="1" applyBorder="1" applyAlignment="1">
      <alignment horizontal="left" vertical="center" wrapText="1"/>
    </xf>
    <xf numFmtId="0" fontId="73" fillId="15" borderId="24" xfId="0" applyFont="1" applyFill="1" applyBorder="1" applyAlignment="1">
      <alignment horizontal="left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36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center" vertical="center" wrapText="1"/>
    </xf>
    <xf numFmtId="0" fontId="0" fillId="15" borderId="23" xfId="0" applyFill="1" applyBorder="1" applyAlignment="1">
      <alignment wrapText="1"/>
    </xf>
    <xf numFmtId="0" fontId="0" fillId="15" borderId="23" xfId="0" applyFill="1" applyBorder="1" applyAlignment="1"/>
    <xf numFmtId="0" fontId="0" fillId="15" borderId="14" xfId="0" applyFill="1" applyBorder="1"/>
    <xf numFmtId="0" fontId="0" fillId="0" borderId="0" xfId="0"/>
    <xf numFmtId="0" fontId="84" fillId="0" borderId="0" xfId="328" applyFont="1" applyAlignment="1">
      <alignment horizontal="left" vertical="center"/>
    </xf>
    <xf numFmtId="0" fontId="84" fillId="0" borderId="0" xfId="328" applyFont="1" applyAlignment="1">
      <alignment wrapText="1"/>
    </xf>
    <xf numFmtId="9" fontId="82" fillId="0" borderId="0" xfId="328" applyNumberFormat="1" applyFont="1" applyAlignment="1">
      <alignment horizontal="left" vertical="center"/>
    </xf>
    <xf numFmtId="0" fontId="84" fillId="0" borderId="0" xfId="328" applyFont="1"/>
    <xf numFmtId="0" fontId="82" fillId="0" borderId="0" xfId="328" applyFont="1" applyAlignment="1">
      <alignment horizontal="left" vertical="center"/>
    </xf>
    <xf numFmtId="0" fontId="83" fillId="0" borderId="0" xfId="328" applyFont="1"/>
    <xf numFmtId="0" fontId="82" fillId="0" borderId="3" xfId="328" applyFont="1" applyBorder="1"/>
    <xf numFmtId="0" fontId="82" fillId="0" borderId="3" xfId="328" applyFont="1" applyBorder="1" applyAlignment="1">
      <alignment horizontal="center" vertical="center" wrapText="1"/>
    </xf>
    <xf numFmtId="0" fontId="82" fillId="0" borderId="3" xfId="328" applyFont="1" applyBorder="1" applyAlignment="1">
      <alignment horizontal="left" vertical="center" wrapText="1"/>
    </xf>
    <xf numFmtId="0" fontId="81" fillId="0" borderId="3" xfId="328" applyFont="1" applyBorder="1" applyAlignment="1">
      <alignment horizontal="center" vertical="center" wrapText="1"/>
    </xf>
    <xf numFmtId="0" fontId="82" fillId="0" borderId="0" xfId="328" applyFont="1" applyAlignment="1">
      <alignment horizontal="center" vertical="center" wrapText="1"/>
    </xf>
    <xf numFmtId="0" fontId="82" fillId="0" borderId="0" xfId="328" applyFont="1" applyAlignment="1">
      <alignment horizontal="left" vertical="center" wrapText="1"/>
    </xf>
    <xf numFmtId="0" fontId="81" fillId="0" borderId="0" xfId="328" applyFont="1" applyAlignment="1">
      <alignment horizontal="center" vertical="center" wrapText="1"/>
    </xf>
    <xf numFmtId="0" fontId="82" fillId="0" borderId="8" xfId="328" applyFont="1" applyBorder="1" applyAlignment="1">
      <alignment horizontal="center" vertical="center" wrapText="1"/>
    </xf>
    <xf numFmtId="0" fontId="82" fillId="0" borderId="1" xfId="328" applyFont="1" applyBorder="1" applyAlignment="1">
      <alignment horizontal="center" vertical="center" wrapText="1"/>
    </xf>
    <xf numFmtId="0" fontId="81" fillId="0" borderId="1" xfId="328" applyFont="1" applyBorder="1" applyAlignment="1">
      <alignment horizontal="center" vertical="center" wrapText="1"/>
    </xf>
    <xf numFmtId="0" fontId="81" fillId="0" borderId="7" xfId="328" applyFont="1" applyBorder="1" applyAlignment="1">
      <alignment horizontal="center" vertical="center" wrapText="1"/>
    </xf>
    <xf numFmtId="0" fontId="82" fillId="0" borderId="45" xfId="328" applyFont="1" applyBorder="1" applyAlignment="1">
      <alignment horizontal="center" vertical="center" wrapText="1"/>
    </xf>
    <xf numFmtId="0" fontId="82" fillId="0" borderId="45" xfId="328" applyFont="1" applyBorder="1" applyAlignment="1">
      <alignment horizontal="left" vertical="center" wrapText="1"/>
    </xf>
    <xf numFmtId="0" fontId="82" fillId="0" borderId="44" xfId="328" applyFont="1" applyBorder="1" applyAlignment="1">
      <alignment horizontal="center" vertical="center" wrapText="1"/>
    </xf>
    <xf numFmtId="0" fontId="82" fillId="0" borderId="44" xfId="328" applyFont="1" applyBorder="1" applyAlignment="1">
      <alignment horizontal="left" vertical="center" wrapText="1"/>
    </xf>
    <xf numFmtId="0" fontId="82" fillId="0" borderId="43" xfId="328" applyFont="1" applyBorder="1" applyAlignment="1">
      <alignment horizontal="center" vertical="center" wrapText="1"/>
    </xf>
    <xf numFmtId="0" fontId="82" fillId="0" borderId="43" xfId="328" applyFont="1" applyBorder="1" applyAlignment="1">
      <alignment horizontal="left" vertical="center" wrapText="1"/>
    </xf>
    <xf numFmtId="0" fontId="82" fillId="0" borderId="0" xfId="328" applyFont="1"/>
    <xf numFmtId="0" fontId="81" fillId="0" borderId="0" xfId="328" applyFont="1"/>
    <xf numFmtId="0" fontId="81" fillId="0" borderId="42" xfId="328" applyFont="1" applyBorder="1" applyAlignment="1">
      <alignment horizontal="center" vertical="center" wrapText="1"/>
    </xf>
    <xf numFmtId="0" fontId="81" fillId="0" borderId="41" xfId="328" applyFont="1" applyBorder="1" applyAlignment="1">
      <alignment horizontal="center" vertical="center" wrapText="1"/>
    </xf>
    <xf numFmtId="0" fontId="81" fillId="0" borderId="40" xfId="328" applyFont="1" applyBorder="1" applyAlignment="1">
      <alignment horizontal="center" vertical="center" wrapText="1"/>
    </xf>
    <xf numFmtId="0" fontId="80" fillId="0" borderId="0" xfId="328" applyFont="1"/>
    <xf numFmtId="0" fontId="3" fillId="0" borderId="0" xfId="328"/>
    <xf numFmtId="49" fontId="8" fillId="0" borderId="3" xfId="0" applyNumberFormat="1" applyFont="1" applyBorder="1" applyAlignment="1">
      <alignment horizontal="center" vertical="center"/>
    </xf>
    <xf numFmtId="0" fontId="27" fillId="11" borderId="5" xfId="0" applyFont="1" applyFill="1" applyBorder="1" applyAlignment="1">
      <alignment horizontal="center" vertical="center"/>
    </xf>
    <xf numFmtId="0" fontId="27" fillId="10" borderId="5" xfId="0" applyFont="1" applyFill="1" applyBorder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3" fontId="8" fillId="0" borderId="3" xfId="334" applyNumberFormat="1" applyFont="1" applyFill="1" applyBorder="1" applyAlignment="1">
      <alignment horizontal="center" vertical="center"/>
    </xf>
    <xf numFmtId="169" fontId="8" fillId="0" borderId="3" xfId="326" applyNumberFormat="1" applyFont="1" applyFill="1" applyBorder="1" applyAlignment="1">
      <alignment horizontal="center" vertical="center"/>
    </xf>
    <xf numFmtId="172" fontId="8" fillId="0" borderId="3" xfId="334" applyNumberFormat="1" applyFont="1" applyFill="1" applyBorder="1" applyAlignment="1">
      <alignment horizontal="center" vertical="center"/>
    </xf>
    <xf numFmtId="169" fontId="8" fillId="0" borderId="3" xfId="326" applyNumberFormat="1" applyFont="1" applyBorder="1" applyAlignment="1">
      <alignment horizontal="center" vertical="center"/>
    </xf>
    <xf numFmtId="170" fontId="26" fillId="0" borderId="3" xfId="326" applyNumberFormat="1" applyFont="1" applyFill="1" applyBorder="1" applyAlignment="1">
      <alignment vertical="center"/>
    </xf>
    <xf numFmtId="164" fontId="8" fillId="0" borderId="3" xfId="334" applyNumberFormat="1" applyFont="1" applyFill="1" applyBorder="1" applyAlignment="1">
      <alignment horizontal="center" vertical="center"/>
    </xf>
    <xf numFmtId="0" fontId="0" fillId="0" borderId="0" xfId="0"/>
    <xf numFmtId="0" fontId="8" fillId="0" borderId="3" xfId="0" applyFont="1" applyBorder="1" applyAlignment="1">
      <alignment horizontal="left" vertical="center"/>
    </xf>
    <xf numFmtId="0" fontId="27" fillId="10" borderId="4" xfId="0" applyFont="1" applyFill="1" applyBorder="1" applyAlignment="1">
      <alignment horizontal="centerContinuous" vertical="center"/>
    </xf>
    <xf numFmtId="0" fontId="27" fillId="10" borderId="5" xfId="0" applyFont="1" applyFill="1" applyBorder="1" applyAlignment="1">
      <alignment horizontal="centerContinuous" vertical="center"/>
    </xf>
    <xf numFmtId="3" fontId="8" fillId="0" borderId="3" xfId="0" applyNumberFormat="1" applyFont="1" applyFill="1" applyBorder="1" applyAlignment="1">
      <alignment horizontal="center" vertical="center"/>
    </xf>
    <xf numFmtId="165" fontId="8" fillId="0" borderId="3" xfId="0" applyNumberFormat="1" applyFont="1" applyBorder="1" applyAlignment="1">
      <alignment horizontal="center" vertical="center"/>
    </xf>
    <xf numFmtId="168" fontId="8" fillId="0" borderId="3" xfId="0" applyNumberFormat="1" applyFont="1" applyBorder="1" applyAlignment="1">
      <alignment horizontal="center" vertical="center"/>
    </xf>
    <xf numFmtId="0" fontId="0" fillId="0" borderId="3" xfId="0" applyBorder="1"/>
    <xf numFmtId="0" fontId="8" fillId="0" borderId="3" xfId="0" applyFont="1" applyBorder="1" applyAlignment="1">
      <alignment vertical="center"/>
    </xf>
    <xf numFmtId="169" fontId="17" fillId="12" borderId="5" xfId="0" applyNumberFormat="1" applyFont="1" applyFill="1" applyBorder="1" applyAlignment="1">
      <alignment horizontal="centerContinuous" vertical="center"/>
    </xf>
    <xf numFmtId="0" fontId="17" fillId="12" borderId="6" xfId="0" applyFont="1" applyFill="1" applyBorder="1" applyAlignment="1">
      <alignment horizontal="centerContinuous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left" vertical="center" wrapText="1"/>
    </xf>
    <xf numFmtId="164" fontId="17" fillId="12" borderId="5" xfId="0" applyNumberFormat="1" applyFont="1" applyFill="1" applyBorder="1" applyAlignment="1">
      <alignment horizontal="centerContinuous" vertical="center"/>
    </xf>
    <xf numFmtId="0" fontId="26" fillId="12" borderId="5" xfId="0" applyFont="1" applyFill="1" applyBorder="1" applyAlignment="1">
      <alignment horizontal="centerContinuous" vertical="center"/>
    </xf>
    <xf numFmtId="165" fontId="15" fillId="0" borderId="3" xfId="334" applyNumberFormat="1" applyFont="1" applyFill="1" applyBorder="1" applyAlignment="1">
      <alignment horizontal="center" vertical="center"/>
    </xf>
    <xf numFmtId="169" fontId="6" fillId="0" borderId="3" xfId="326" applyNumberFormat="1" applyFont="1" applyBorder="1" applyAlignment="1">
      <alignment horizontal="center" vertical="center"/>
    </xf>
    <xf numFmtId="165" fontId="15" fillId="0" borderId="7" xfId="334" applyNumberFormat="1" applyFont="1" applyFill="1" applyBorder="1" applyAlignment="1">
      <alignment horizontal="center" vertical="center"/>
    </xf>
    <xf numFmtId="169" fontId="15" fillId="0" borderId="3" xfId="326" applyNumberFormat="1" applyFont="1" applyFill="1" applyBorder="1" applyAlignment="1">
      <alignment horizontal="center" vertical="center"/>
    </xf>
    <xf numFmtId="44" fontId="17" fillId="17" borderId="3" xfId="326" applyFont="1" applyFill="1" applyBorder="1" applyAlignment="1">
      <alignment horizontal="center" vertical="center" wrapText="1"/>
    </xf>
    <xf numFmtId="0" fontId="74" fillId="0" borderId="0" xfId="0" applyFont="1" applyBorder="1" applyAlignment="1">
      <alignment horizontal="center" vertical="center"/>
    </xf>
    <xf numFmtId="165" fontId="74" fillId="0" borderId="0" xfId="0" applyNumberFormat="1" applyFont="1" applyBorder="1" applyAlignment="1">
      <alignment vertical="center" wrapText="1"/>
    </xf>
    <xf numFmtId="44" fontId="17" fillId="13" borderId="3" xfId="326" applyFont="1" applyFill="1" applyBorder="1" applyAlignment="1">
      <alignment horizontal="center" vertical="center" wrapText="1"/>
    </xf>
    <xf numFmtId="49" fontId="26" fillId="0" borderId="0" xfId="304" applyNumberFormat="1" applyFont="1" applyAlignment="1">
      <alignment horizontal="right"/>
    </xf>
    <xf numFmtId="0" fontId="8" fillId="0" borderId="7" xfId="0" applyFont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19" fillId="0" borderId="34" xfId="0" applyFont="1" applyFill="1" applyBorder="1" applyAlignment="1">
      <alignment horizontal="left" vertical="center" wrapText="1"/>
    </xf>
    <xf numFmtId="0" fontId="60" fillId="0" borderId="7" xfId="0" applyFont="1" applyBorder="1" applyAlignment="1">
      <alignment horizontal="center" vertical="center" wrapText="1"/>
    </xf>
    <xf numFmtId="0" fontId="0" fillId="0" borderId="0" xfId="0"/>
    <xf numFmtId="0" fontId="73" fillId="15" borderId="3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left" vertical="center" wrapText="1"/>
    </xf>
    <xf numFmtId="0" fontId="0" fillId="0" borderId="0" xfId="0"/>
    <xf numFmtId="0" fontId="73" fillId="15" borderId="33" xfId="0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/>
    </xf>
    <xf numFmtId="42" fontId="8" fillId="0" borderId="7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7" fillId="0" borderId="7" xfId="0" applyFont="1" applyFill="1" applyBorder="1" applyAlignment="1">
      <alignment horizontal="left" vertical="center" wrapText="1"/>
    </xf>
    <xf numFmtId="0" fontId="8" fillId="18" borderId="7" xfId="0" applyFont="1" applyFill="1" applyBorder="1" applyAlignment="1">
      <alignment horizontal="left" vertical="center"/>
    </xf>
    <xf numFmtId="0" fontId="15" fillId="9" borderId="8" xfId="0" applyFont="1" applyFill="1" applyBorder="1" applyAlignment="1">
      <alignment horizontal="center" vertical="center"/>
    </xf>
    <xf numFmtId="164" fontId="8" fillId="0" borderId="1" xfId="334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29" fillId="0" borderId="7" xfId="0" applyFont="1" applyFill="1" applyBorder="1" applyAlignment="1">
      <alignment vertical="center" wrapText="1"/>
    </xf>
    <xf numFmtId="0" fontId="18" fillId="0" borderId="7" xfId="0" applyFont="1" applyFill="1" applyBorder="1" applyAlignment="1">
      <alignment vertical="center" wrapText="1"/>
    </xf>
    <xf numFmtId="49" fontId="33" fillId="0" borderId="0" xfId="322" applyNumberFormat="1" applyFont="1" applyAlignment="1">
      <alignment horizontal="right"/>
    </xf>
    <xf numFmtId="44" fontId="17" fillId="0" borderId="3" xfId="326" applyFont="1" applyFill="1" applyBorder="1" applyAlignment="1">
      <alignment horizontal="center" vertical="center" wrapText="1"/>
    </xf>
    <xf numFmtId="44" fontId="17" fillId="9" borderId="3" xfId="326" applyFont="1" applyFill="1" applyBorder="1" applyAlignment="1">
      <alignment horizontal="center" vertical="center" wrapText="1"/>
    </xf>
    <xf numFmtId="0" fontId="36" fillId="19" borderId="4" xfId="0" applyFont="1" applyFill="1" applyBorder="1" applyAlignment="1">
      <alignment horizontal="centerContinuous" vertical="center"/>
    </xf>
    <xf numFmtId="0" fontId="36" fillId="19" borderId="5" xfId="0" applyFont="1" applyFill="1" applyBorder="1" applyAlignment="1">
      <alignment horizontal="centerContinuous" vertical="center"/>
    </xf>
    <xf numFmtId="0" fontId="37" fillId="19" borderId="5" xfId="0" applyFont="1" applyFill="1" applyBorder="1" applyAlignment="1">
      <alignment horizontal="centerContinuous" vertical="center"/>
    </xf>
    <xf numFmtId="0" fontId="36" fillId="19" borderId="6" xfId="0" applyFont="1" applyFill="1" applyBorder="1" applyAlignment="1">
      <alignment horizontal="centerContinuous" vertical="center"/>
    </xf>
    <xf numFmtId="0" fontId="0" fillId="19" borderId="3" xfId="0" applyFill="1" applyBorder="1"/>
    <xf numFmtId="0" fontId="8" fillId="19" borderId="0" xfId="0" applyFont="1" applyFill="1"/>
    <xf numFmtId="43" fontId="8" fillId="0" borderId="3" xfId="334" applyNumberFormat="1" applyFont="1" applyFill="1" applyBorder="1" applyAlignment="1">
      <alignment horizontal="center" vertical="center"/>
    </xf>
    <xf numFmtId="164" fontId="8" fillId="0" borderId="3" xfId="334" applyNumberFormat="1" applyFont="1" applyFill="1" applyBorder="1" applyAlignment="1">
      <alignment horizontal="center" vertical="center"/>
    </xf>
    <xf numFmtId="0" fontId="36" fillId="19" borderId="3" xfId="0" applyFont="1" applyFill="1" applyBorder="1" applyAlignment="1">
      <alignment horizontal="centerContinuous" vertical="center"/>
    </xf>
    <xf numFmtId="0" fontId="71" fillId="19" borderId="3" xfId="0" applyFont="1" applyFill="1" applyBorder="1" applyAlignment="1">
      <alignment horizontal="centerContinuous" vertical="center"/>
    </xf>
    <xf numFmtId="0" fontId="0" fillId="19" borderId="0" xfId="0" applyFill="1"/>
    <xf numFmtId="0" fontId="70" fillId="0" borderId="3" xfId="0" applyFont="1" applyBorder="1"/>
    <xf numFmtId="44" fontId="5" fillId="0" borderId="0" xfId="292" applyFont="1" applyBorder="1"/>
    <xf numFmtId="3" fontId="8" fillId="0" borderId="3" xfId="0" applyNumberFormat="1" applyFont="1" applyBorder="1" applyAlignment="1">
      <alignment horizontal="center" vertical="center"/>
    </xf>
    <xf numFmtId="42" fontId="26" fillId="0" borderId="0" xfId="326" applyNumberFormat="1" applyFont="1" applyBorder="1" applyAlignment="1">
      <alignment vertical="center"/>
    </xf>
    <xf numFmtId="166" fontId="14" fillId="0" borderId="0" xfId="326" applyNumberFormat="1" applyFont="1" applyFill="1" applyAlignment="1">
      <alignment horizontal="right"/>
    </xf>
    <xf numFmtId="44" fontId="5" fillId="0" borderId="0" xfId="326" applyFont="1" applyBorder="1"/>
    <xf numFmtId="167" fontId="12" fillId="0" borderId="0" xfId="326" applyNumberFormat="1" applyFont="1" applyFill="1" applyAlignment="1">
      <alignment horizontal="right"/>
    </xf>
    <xf numFmtId="44" fontId="12" fillId="0" borderId="0" xfId="326" applyFont="1" applyFill="1"/>
    <xf numFmtId="44" fontId="8" fillId="0" borderId="0" xfId="326" applyFont="1"/>
    <xf numFmtId="0" fontId="20" fillId="0" borderId="3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36" fillId="12" borderId="5" xfId="0" applyFont="1" applyFill="1" applyBorder="1" applyAlignment="1">
      <alignment horizontal="centerContinuous" vertical="center"/>
    </xf>
    <xf numFmtId="0" fontId="37" fillId="12" borderId="5" xfId="0" applyFont="1" applyFill="1" applyBorder="1" applyAlignment="1">
      <alignment horizontal="centerContinuous" vertical="center"/>
    </xf>
    <xf numFmtId="0" fontId="36" fillId="12" borderId="4" xfId="0" applyFont="1" applyFill="1" applyBorder="1" applyAlignment="1">
      <alignment horizontal="left" vertical="center"/>
    </xf>
    <xf numFmtId="0" fontId="60" fillId="0" borderId="3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165" fontId="15" fillId="0" borderId="7" xfId="358" applyNumberFormat="1" applyFont="1" applyFill="1" applyBorder="1" applyAlignment="1">
      <alignment horizontal="center" vertical="center"/>
    </xf>
    <xf numFmtId="42" fontId="8" fillId="0" borderId="3" xfId="326" applyNumberFormat="1" applyFont="1" applyBorder="1" applyAlignment="1">
      <alignment horizontal="left" vertical="center"/>
    </xf>
    <xf numFmtId="0" fontId="29" fillId="0" borderId="3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169" fontId="15" fillId="0" borderId="7" xfId="326" applyNumberFormat="1" applyFont="1" applyFill="1" applyBorder="1" applyAlignment="1">
      <alignment vertical="center"/>
    </xf>
    <xf numFmtId="0" fontId="15" fillId="0" borderId="3" xfId="0" applyFont="1" applyFill="1" applyBorder="1" applyAlignment="1">
      <alignment horizontal="center" vertical="center"/>
    </xf>
    <xf numFmtId="0" fontId="29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right" vertical="center" wrapText="1"/>
    </xf>
    <xf numFmtId="0" fontId="18" fillId="0" borderId="3" xfId="0" applyFont="1" applyBorder="1" applyAlignment="1">
      <alignment horizontal="left" vertical="center" wrapText="1"/>
    </xf>
    <xf numFmtId="165" fontId="15" fillId="0" borderId="8" xfId="334" applyNumberFormat="1" applyFont="1" applyFill="1" applyBorder="1" applyAlignment="1">
      <alignment horizontal="center" vertical="center"/>
    </xf>
    <xf numFmtId="169" fontId="8" fillId="0" borderId="8" xfId="326" applyNumberFormat="1" applyFont="1" applyBorder="1" applyAlignment="1">
      <alignment horizontal="center" vertical="center"/>
    </xf>
    <xf numFmtId="169" fontId="15" fillId="0" borderId="8" xfId="326" applyNumberFormat="1" applyFont="1" applyFill="1" applyBorder="1" applyAlignment="1">
      <alignment horizontal="center" vertical="center"/>
    </xf>
    <xf numFmtId="42" fontId="62" fillId="0" borderId="3" xfId="326" applyNumberFormat="1" applyFont="1" applyBorder="1" applyAlignment="1">
      <alignment vertical="center"/>
    </xf>
    <xf numFmtId="166" fontId="95" fillId="9" borderId="4" xfId="0" applyNumberFormat="1" applyFont="1" applyFill="1" applyBorder="1" applyAlignment="1"/>
    <xf numFmtId="6" fontId="96" fillId="0" borderId="3" xfId="0" applyNumberFormat="1" applyFont="1" applyFill="1" applyBorder="1" applyAlignment="1">
      <alignment horizontal="center"/>
    </xf>
    <xf numFmtId="164" fontId="8" fillId="0" borderId="3" xfId="334" applyNumberFormat="1" applyFont="1" applyFill="1" applyBorder="1" applyAlignment="1">
      <alignment horizontal="center" vertical="center"/>
    </xf>
    <xf numFmtId="0" fontId="0" fillId="0" borderId="0" xfId="0"/>
    <xf numFmtId="0" fontId="26" fillId="0" borderId="1" xfId="0" applyFont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29" fillId="0" borderId="3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/>
    </xf>
    <xf numFmtId="165" fontId="15" fillId="0" borderId="0" xfId="334" applyNumberFormat="1" applyFont="1" applyFill="1" applyBorder="1" applyAlignment="1">
      <alignment horizontal="center" vertical="center"/>
    </xf>
    <xf numFmtId="169" fontId="6" fillId="0" borderId="0" xfId="326" applyNumberFormat="1" applyFont="1" applyBorder="1" applyAlignment="1">
      <alignment horizontal="center" vertical="center"/>
    </xf>
    <xf numFmtId="169" fontId="15" fillId="0" borderId="0" xfId="326" applyNumberFormat="1" applyFont="1" applyFill="1" applyBorder="1" applyAlignment="1">
      <alignment horizontal="center" vertical="center"/>
    </xf>
    <xf numFmtId="3" fontId="97" fillId="0" borderId="3" xfId="334" applyNumberFormat="1" applyFont="1" applyFill="1" applyBorder="1" applyAlignment="1">
      <alignment horizontal="center" vertical="center"/>
    </xf>
    <xf numFmtId="170" fontId="8" fillId="0" borderId="0" xfId="0" applyNumberFormat="1" applyFont="1" applyAlignment="1">
      <alignment vertical="center"/>
    </xf>
    <xf numFmtId="10" fontId="8" fillId="0" borderId="0" xfId="306" applyNumberFormat="1" applyFont="1" applyAlignment="1">
      <alignment vertical="center"/>
    </xf>
    <xf numFmtId="3" fontId="97" fillId="0" borderId="3" xfId="0" applyNumberFormat="1" applyFont="1" applyFill="1" applyBorder="1" applyAlignment="1">
      <alignment horizontal="center" vertical="center"/>
    </xf>
    <xf numFmtId="0" fontId="25" fillId="9" borderId="19" xfId="0" applyFont="1" applyFill="1" applyBorder="1" applyAlignment="1">
      <alignment vertical="center" wrapText="1"/>
    </xf>
    <xf numFmtId="49" fontId="99" fillId="0" borderId="0" xfId="322" applyNumberFormat="1" applyFont="1" applyAlignment="1">
      <alignment horizontal="right"/>
    </xf>
    <xf numFmtId="49" fontId="17" fillId="0" borderId="24" xfId="0" applyNumberFormat="1" applyFont="1" applyFill="1" applyBorder="1" applyAlignment="1">
      <alignment horizontal="left" vertical="center" wrapText="1"/>
    </xf>
    <xf numFmtId="49" fontId="17" fillId="0" borderId="34" xfId="0" applyNumberFormat="1" applyFont="1" applyFill="1" applyBorder="1" applyAlignment="1">
      <alignment horizontal="left" vertical="center" wrapText="1"/>
    </xf>
    <xf numFmtId="49" fontId="17" fillId="0" borderId="36" xfId="0" applyNumberFormat="1" applyFont="1" applyFill="1" applyBorder="1" applyAlignment="1">
      <alignment horizontal="left" vertical="center" wrapText="1"/>
    </xf>
    <xf numFmtId="49" fontId="17" fillId="0" borderId="37" xfId="0" applyNumberFormat="1" applyFont="1" applyFill="1" applyBorder="1" applyAlignment="1">
      <alignment horizontal="left" vertical="center" wrapText="1"/>
    </xf>
    <xf numFmtId="164" fontId="8" fillId="0" borderId="3" xfId="334" applyNumberFormat="1" applyFont="1" applyFill="1" applyBorder="1" applyAlignment="1">
      <alignment horizontal="center" vertical="center"/>
    </xf>
    <xf numFmtId="49" fontId="17" fillId="0" borderId="7" xfId="0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left" vertical="center" wrapText="1"/>
    </xf>
    <xf numFmtId="49" fontId="17" fillId="0" borderId="8" xfId="0" applyNumberFormat="1" applyFont="1" applyFill="1" applyBorder="1" applyAlignment="1">
      <alignment horizontal="left" vertical="center" wrapText="1"/>
    </xf>
    <xf numFmtId="49" fontId="6" fillId="0" borderId="7" xfId="0" applyNumberFormat="1" applyFont="1" applyFill="1" applyBorder="1" applyAlignment="1">
      <alignment horizontal="left" vertical="center" wrapText="1"/>
    </xf>
    <xf numFmtId="49" fontId="6" fillId="0" borderId="8" xfId="0" applyNumberFormat="1" applyFont="1" applyFill="1" applyBorder="1" applyAlignment="1">
      <alignment horizontal="left" vertical="center" wrapText="1"/>
    </xf>
    <xf numFmtId="164" fontId="8" fillId="0" borderId="7" xfId="334" applyNumberFormat="1" applyFont="1" applyFill="1" applyBorder="1" applyAlignment="1">
      <alignment horizontal="center" vertical="center"/>
    </xf>
    <xf numFmtId="164" fontId="8" fillId="0" borderId="8" xfId="334" applyNumberFormat="1" applyFont="1" applyFill="1" applyBorder="1" applyAlignment="1">
      <alignment horizontal="center" vertical="center"/>
    </xf>
    <xf numFmtId="164" fontId="8" fillId="0" borderId="3" xfId="334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left" vertical="center" wrapText="1"/>
    </xf>
    <xf numFmtId="49" fontId="17" fillId="0" borderId="3" xfId="0" applyNumberFormat="1" applyFont="1" applyFill="1" applyBorder="1" applyAlignment="1">
      <alignment vertical="center" wrapText="1"/>
    </xf>
    <xf numFmtId="0" fontId="98" fillId="0" borderId="0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horizontal="center" vertical="center" wrapText="1"/>
    </xf>
    <xf numFmtId="0" fontId="9" fillId="9" borderId="0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left" vertical="center" wrapText="1"/>
    </xf>
    <xf numFmtId="0" fontId="20" fillId="0" borderId="6" xfId="0" applyFont="1" applyBorder="1" applyAlignment="1">
      <alignment horizontal="left"/>
    </xf>
    <xf numFmtId="0" fontId="8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27" fillId="0" borderId="3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 vertical="center" wrapText="1"/>
    </xf>
    <xf numFmtId="0" fontId="19" fillId="0" borderId="34" xfId="0" applyFont="1" applyBorder="1" applyAlignment="1">
      <alignment horizontal="left" vertical="center" wrapText="1"/>
    </xf>
    <xf numFmtId="0" fontId="27" fillId="0" borderId="19" xfId="0" applyFont="1" applyBorder="1" applyAlignment="1">
      <alignment horizontal="left" vertical="center" wrapText="1"/>
    </xf>
    <xf numFmtId="0" fontId="19" fillId="0" borderId="35" xfId="0" applyFont="1" applyBorder="1" applyAlignment="1">
      <alignment horizontal="left" vertical="center" wrapText="1"/>
    </xf>
    <xf numFmtId="0" fontId="19" fillId="0" borderId="36" xfId="0" applyFont="1" applyBorder="1" applyAlignment="1">
      <alignment horizontal="left" vertical="center" wrapText="1"/>
    </xf>
    <xf numFmtId="0" fontId="19" fillId="0" borderId="37" xfId="0" applyFont="1" applyBorder="1" applyAlignment="1">
      <alignment horizontal="left" vertical="center" wrapText="1"/>
    </xf>
    <xf numFmtId="0" fontId="27" fillId="0" borderId="34" xfId="0" applyFont="1" applyBorder="1" applyAlignment="1">
      <alignment horizontal="left" vertical="center" wrapText="1"/>
    </xf>
    <xf numFmtId="0" fontId="27" fillId="0" borderId="36" xfId="0" applyFont="1" applyBorder="1" applyAlignment="1">
      <alignment horizontal="left" vertical="center" wrapText="1"/>
    </xf>
    <xf numFmtId="0" fontId="27" fillId="0" borderId="37" xfId="0" applyFont="1" applyBorder="1" applyAlignment="1">
      <alignment horizontal="left" vertical="center" wrapText="1"/>
    </xf>
    <xf numFmtId="0" fontId="27" fillId="0" borderId="24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horizontal="left" vertical="center" wrapText="1"/>
    </xf>
    <xf numFmtId="0" fontId="19" fillId="0" borderId="19" xfId="0" applyFont="1" applyFill="1" applyBorder="1" applyAlignment="1">
      <alignment horizontal="left" vertical="center" wrapText="1"/>
    </xf>
    <xf numFmtId="0" fontId="19" fillId="0" borderId="35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1" fillId="0" borderId="24" xfId="0" applyFont="1" applyBorder="1" applyAlignment="1">
      <alignment horizontal="left" vertical="top" wrapText="1"/>
    </xf>
    <xf numFmtId="0" fontId="19" fillId="0" borderId="34" xfId="0" applyFont="1" applyBorder="1" applyAlignment="1">
      <alignment horizontal="left" vertical="top" wrapText="1"/>
    </xf>
    <xf numFmtId="0" fontId="19" fillId="0" borderId="36" xfId="0" applyFont="1" applyBorder="1" applyAlignment="1">
      <alignment horizontal="left" vertical="top" wrapText="1"/>
    </xf>
    <xf numFmtId="0" fontId="19" fillId="0" borderId="37" xfId="0" applyFont="1" applyBorder="1" applyAlignment="1">
      <alignment horizontal="left" vertical="top" wrapText="1"/>
    </xf>
    <xf numFmtId="0" fontId="60" fillId="0" borderId="7" xfId="0" applyFont="1" applyBorder="1" applyAlignment="1">
      <alignment horizontal="center" vertical="center" wrapText="1"/>
    </xf>
    <xf numFmtId="0" fontId="60" fillId="0" borderId="8" xfId="0" applyFont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9" fillId="0" borderId="24" xfId="0" applyFont="1" applyBorder="1" applyAlignment="1">
      <alignment horizontal="left" vertical="top" wrapText="1"/>
    </xf>
    <xf numFmtId="0" fontId="57" fillId="0" borderId="24" xfId="0" applyFont="1" applyBorder="1" applyAlignment="1">
      <alignment horizontal="left" vertical="center" wrapText="1"/>
    </xf>
    <xf numFmtId="0" fontId="57" fillId="0" borderId="24" xfId="0" applyFont="1" applyBorder="1" applyAlignment="1">
      <alignment horizontal="left" vertical="top" wrapText="1"/>
    </xf>
    <xf numFmtId="0" fontId="19" fillId="0" borderId="24" xfId="0" applyFont="1" applyBorder="1" applyAlignment="1">
      <alignment horizontal="left" vertical="center" wrapText="1"/>
    </xf>
    <xf numFmtId="0" fontId="57" fillId="0" borderId="24" xfId="0" applyFont="1" applyFill="1" applyBorder="1" applyAlignment="1">
      <alignment horizontal="left" vertical="center" wrapText="1"/>
    </xf>
    <xf numFmtId="0" fontId="57" fillId="0" borderId="34" xfId="0" applyFont="1" applyFill="1" applyBorder="1" applyAlignment="1">
      <alignment horizontal="left" vertical="center" wrapText="1"/>
    </xf>
    <xf numFmtId="0" fontId="57" fillId="0" borderId="36" xfId="0" applyFont="1" applyFill="1" applyBorder="1" applyAlignment="1">
      <alignment horizontal="left" vertical="center" wrapText="1"/>
    </xf>
    <xf numFmtId="0" fontId="57" fillId="0" borderId="37" xfId="0" applyFont="1" applyFill="1" applyBorder="1" applyAlignment="1">
      <alignment horizontal="left" vertical="center" wrapText="1"/>
    </xf>
    <xf numFmtId="14" fontId="27" fillId="0" borderId="4" xfId="0" applyNumberFormat="1" applyFont="1" applyFill="1" applyBorder="1" applyAlignment="1">
      <alignment horizontal="left" vertical="top" wrapText="1"/>
    </xf>
    <xf numFmtId="14" fontId="0" fillId="0" borderId="6" xfId="0" applyNumberFormat="1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center" vertical="center" wrapText="1"/>
    </xf>
    <xf numFmtId="0" fontId="0" fillId="0" borderId="0" xfId="0"/>
    <xf numFmtId="0" fontId="0" fillId="0" borderId="2" xfId="0" applyBorder="1"/>
    <xf numFmtId="0" fontId="32" fillId="9" borderId="4" xfId="0" applyFont="1" applyFill="1" applyBorder="1" applyAlignment="1">
      <alignment horizontal="left" vertical="center" wrapText="1"/>
    </xf>
    <xf numFmtId="0" fontId="59" fillId="0" borderId="6" xfId="0" applyFont="1" applyBorder="1" applyAlignment="1">
      <alignment horizontal="left"/>
    </xf>
    <xf numFmtId="0" fontId="56" fillId="0" borderId="36" xfId="0" applyFont="1" applyFill="1" applyBorder="1" applyAlignment="1">
      <alignment horizontal="left" vertical="center" wrapText="1"/>
    </xf>
    <xf numFmtId="0" fontId="56" fillId="0" borderId="37" xfId="0" applyFont="1" applyFill="1" applyBorder="1" applyAlignment="1">
      <alignment horizontal="left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0" fontId="57" fillId="0" borderId="24" xfId="0" applyFont="1" applyFill="1" applyBorder="1" applyAlignment="1">
      <alignment horizontal="left" vertical="top" wrapText="1"/>
    </xf>
    <xf numFmtId="0" fontId="19" fillId="0" borderId="34" xfId="0" applyFont="1" applyFill="1" applyBorder="1" applyAlignment="1">
      <alignment horizontal="left" vertical="top" wrapText="1"/>
    </xf>
    <xf numFmtId="0" fontId="19" fillId="0" borderId="7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60" fillId="0" borderId="7" xfId="0" applyFont="1" applyBorder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60" fillId="0" borderId="8" xfId="0" applyFont="1" applyBorder="1" applyAlignment="1">
      <alignment horizontal="center" vertical="center"/>
    </xf>
    <xf numFmtId="167" fontId="0" fillId="0" borderId="4" xfId="0" applyNumberFormat="1" applyBorder="1" applyAlignment="1">
      <alignment horizontal="center" vertical="center" wrapText="1"/>
    </xf>
    <xf numFmtId="167" fontId="0" fillId="0" borderId="6" xfId="0" applyNumberFormat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26" fillId="0" borderId="7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73" fillId="15" borderId="33" xfId="0" applyFont="1" applyFill="1" applyBorder="1" applyAlignment="1">
      <alignment horizontal="left" vertical="center" wrapText="1"/>
    </xf>
    <xf numFmtId="0" fontId="73" fillId="15" borderId="23" xfId="0" applyFont="1" applyFill="1" applyBorder="1" applyAlignment="1">
      <alignment horizontal="left" vertical="center" wrapText="1"/>
    </xf>
    <xf numFmtId="0" fontId="73" fillId="15" borderId="22" xfId="0" applyFont="1" applyFill="1" applyBorder="1" applyAlignment="1">
      <alignment horizontal="left" vertical="center" wrapText="1"/>
    </xf>
    <xf numFmtId="0" fontId="73" fillId="15" borderId="24" xfId="0" applyFont="1" applyFill="1" applyBorder="1" applyAlignment="1">
      <alignment horizontal="left" vertical="center" wrapText="1"/>
    </xf>
    <xf numFmtId="0" fontId="73" fillId="15" borderId="17" xfId="0" applyFont="1" applyFill="1" applyBorder="1" applyAlignment="1">
      <alignment horizontal="left" vertical="center" wrapText="1"/>
    </xf>
    <xf numFmtId="167" fontId="0" fillId="0" borderId="3" xfId="0" applyNumberFormat="1" applyFill="1" applyBorder="1" applyAlignment="1">
      <alignment horizontal="left" vertical="center" wrapText="1"/>
    </xf>
    <xf numFmtId="167" fontId="0" fillId="0" borderId="3" xfId="0" applyNumberFormat="1" applyFont="1" applyFill="1" applyBorder="1" applyAlignment="1">
      <alignment horizontal="left" vertical="center" wrapText="1"/>
    </xf>
    <xf numFmtId="167" fontId="0" fillId="0" borderId="3" xfId="0" applyNumberFormat="1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38" xfId="0" applyBorder="1" applyAlignment="1">
      <alignment horizontal="center" wrapText="1"/>
    </xf>
    <xf numFmtId="0" fontId="0" fillId="0" borderId="39" xfId="0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82" fillId="0" borderId="7" xfId="328" applyFont="1" applyBorder="1" applyAlignment="1">
      <alignment horizontal="center" vertical="center" wrapText="1"/>
    </xf>
    <xf numFmtId="0" fontId="82" fillId="0" borderId="1" xfId="328" applyFont="1" applyBorder="1" applyAlignment="1">
      <alignment horizontal="center" vertical="center" wrapText="1"/>
    </xf>
    <xf numFmtId="0" fontId="82" fillId="0" borderId="8" xfId="328" applyFont="1" applyBorder="1" applyAlignment="1">
      <alignment horizontal="center" vertical="center" wrapText="1"/>
    </xf>
    <xf numFmtId="0" fontId="81" fillId="0" borderId="3" xfId="328" applyFont="1" applyBorder="1" applyAlignment="1">
      <alignment horizontal="center" vertical="center" wrapText="1"/>
    </xf>
    <xf numFmtId="0" fontId="81" fillId="0" borderId="5" xfId="328" applyFont="1" applyBorder="1" applyAlignment="1">
      <alignment horizontal="center" vertical="center" wrapText="1"/>
    </xf>
    <xf numFmtId="0" fontId="84" fillId="0" borderId="0" xfId="328" applyFont="1" applyAlignment="1">
      <alignment horizontal="left" vertical="center" wrapText="1"/>
    </xf>
    <xf numFmtId="0" fontId="81" fillId="0" borderId="7" xfId="328" applyFont="1" applyBorder="1" applyAlignment="1">
      <alignment horizontal="center" vertical="center" wrapText="1"/>
    </xf>
    <xf numFmtId="0" fontId="81" fillId="0" borderId="1" xfId="328" applyFont="1" applyBorder="1" applyAlignment="1">
      <alignment horizontal="center" vertical="center" wrapText="1"/>
    </xf>
    <xf numFmtId="0" fontId="81" fillId="0" borderId="8" xfId="328" applyFont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vertical="center" wrapText="1"/>
    </xf>
    <xf numFmtId="0" fontId="19" fillId="0" borderId="36" xfId="0" applyFont="1" applyFill="1" applyBorder="1" applyAlignment="1">
      <alignment horizontal="left" vertical="center" wrapText="1"/>
    </xf>
    <xf numFmtId="0" fontId="19" fillId="0" borderId="37" xfId="0" applyFont="1" applyFill="1" applyBorder="1" applyAlignment="1">
      <alignment horizontal="left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15" fillId="9" borderId="7" xfId="0" applyFont="1" applyFill="1" applyBorder="1" applyAlignment="1">
      <alignment horizontal="center" vertical="center"/>
    </xf>
    <xf numFmtId="0" fontId="15" fillId="9" borderId="8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42" fontId="8" fillId="0" borderId="7" xfId="0" applyNumberFormat="1" applyFont="1" applyBorder="1" applyAlignment="1">
      <alignment horizontal="center" vertical="center"/>
    </xf>
    <xf numFmtId="42" fontId="8" fillId="0" borderId="1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42" fontId="8" fillId="0" borderId="8" xfId="0" applyNumberFormat="1" applyFont="1" applyBorder="1" applyAlignment="1">
      <alignment horizontal="center" vertical="center"/>
    </xf>
    <xf numFmtId="0" fontId="57" fillId="0" borderId="19" xfId="0" applyFont="1" applyFill="1" applyBorder="1" applyAlignment="1">
      <alignment horizontal="left" vertical="center" wrapText="1"/>
    </xf>
    <xf numFmtId="0" fontId="57" fillId="0" borderId="35" xfId="0" applyFont="1" applyFill="1" applyBorder="1" applyAlignment="1">
      <alignment horizontal="left" vertical="center" wrapText="1"/>
    </xf>
    <xf numFmtId="0" fontId="8" fillId="18" borderId="7" xfId="0" applyFont="1" applyFill="1" applyBorder="1" applyAlignment="1">
      <alignment horizontal="center" vertical="center"/>
    </xf>
    <xf numFmtId="0" fontId="8" fillId="18" borderId="8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8" fillId="0" borderId="7" xfId="0" applyFont="1" applyFill="1" applyBorder="1" applyAlignment="1">
      <alignment horizontal="left" vertical="center" wrapText="1"/>
    </xf>
    <xf numFmtId="0" fontId="88" fillId="0" borderId="8" xfId="0" applyFont="1" applyFill="1" applyBorder="1" applyAlignment="1">
      <alignment horizontal="left" vertical="center" wrapText="1"/>
    </xf>
    <xf numFmtId="0" fontId="88" fillId="0" borderId="3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horizontal="left" vertical="center" wrapText="1"/>
    </xf>
    <xf numFmtId="0" fontId="8" fillId="18" borderId="7" xfId="0" applyFont="1" applyFill="1" applyBorder="1" applyAlignment="1">
      <alignment horizontal="left" vertical="center"/>
    </xf>
    <xf numFmtId="0" fontId="8" fillId="18" borderId="8" xfId="0" applyFont="1" applyFill="1" applyBorder="1" applyAlignment="1">
      <alignment horizontal="left" vertical="center"/>
    </xf>
    <xf numFmtId="0" fontId="60" fillId="0" borderId="1" xfId="0" applyFont="1" applyFill="1" applyBorder="1" applyAlignment="1">
      <alignment horizontal="center" vertical="center" wrapText="1"/>
    </xf>
    <xf numFmtId="164" fontId="8" fillId="0" borderId="1" xfId="334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49" fontId="17" fillId="18" borderId="7" xfId="0" applyNumberFormat="1" applyFont="1" applyFill="1" applyBorder="1" applyAlignment="1">
      <alignment horizontal="left" vertical="center" wrapText="1"/>
    </xf>
    <xf numFmtId="49" fontId="17" fillId="18" borderId="1" xfId="0" applyNumberFormat="1" applyFont="1" applyFill="1" applyBorder="1" applyAlignment="1">
      <alignment horizontal="left" vertical="center" wrapText="1"/>
    </xf>
    <xf numFmtId="49" fontId="17" fillId="0" borderId="7" xfId="0" applyNumberFormat="1" applyFont="1" applyFill="1" applyBorder="1" applyAlignment="1">
      <alignment vertical="center" wrapText="1"/>
    </xf>
    <xf numFmtId="49" fontId="17" fillId="0" borderId="1" xfId="0" applyNumberFormat="1" applyFont="1" applyFill="1" applyBorder="1" applyAlignment="1">
      <alignment vertical="center" wrapText="1"/>
    </xf>
    <xf numFmtId="49" fontId="17" fillId="0" borderId="8" xfId="0" applyNumberFormat="1" applyFont="1" applyFill="1" applyBorder="1" applyAlignment="1">
      <alignment vertical="center" wrapText="1"/>
    </xf>
    <xf numFmtId="0" fontId="23" fillId="0" borderId="6" xfId="0" applyFont="1" applyBorder="1" applyAlignment="1">
      <alignment horizontal="left"/>
    </xf>
    <xf numFmtId="0" fontId="29" fillId="0" borderId="7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8" xfId="0" applyFont="1" applyBorder="1" applyAlignment="1">
      <alignment horizontal="left" vertical="center" wrapText="1"/>
    </xf>
    <xf numFmtId="165" fontId="15" fillId="0" borderId="7" xfId="334" applyNumberFormat="1" applyFont="1" applyFill="1" applyBorder="1" applyAlignment="1">
      <alignment horizontal="center" vertical="center"/>
    </xf>
    <xf numFmtId="165" fontId="15" fillId="0" borderId="1" xfId="334" applyNumberFormat="1" applyFont="1" applyFill="1" applyBorder="1" applyAlignment="1">
      <alignment horizontal="center" vertical="center"/>
    </xf>
    <xf numFmtId="165" fontId="15" fillId="0" borderId="8" xfId="334" applyNumberFormat="1" applyFont="1" applyFill="1" applyBorder="1" applyAlignment="1">
      <alignment horizontal="center" vertical="center"/>
    </xf>
    <xf numFmtId="169" fontId="6" fillId="0" borderId="7" xfId="326" applyNumberFormat="1" applyFont="1" applyBorder="1" applyAlignment="1">
      <alignment horizontal="center" vertical="center"/>
    </xf>
    <xf numFmtId="169" fontId="6" fillId="0" borderId="1" xfId="326" applyNumberFormat="1" applyFont="1" applyBorder="1" applyAlignment="1">
      <alignment horizontal="center" vertical="center"/>
    </xf>
    <xf numFmtId="169" fontId="6" fillId="0" borderId="8" xfId="326" applyNumberFormat="1" applyFont="1" applyBorder="1" applyAlignment="1">
      <alignment horizontal="center" vertical="center"/>
    </xf>
    <xf numFmtId="0" fontId="29" fillId="0" borderId="7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9" fillId="0" borderId="8" xfId="0" applyFont="1" applyFill="1" applyBorder="1" applyAlignment="1">
      <alignment horizontal="left" vertical="center" wrapText="1"/>
    </xf>
    <xf numFmtId="0" fontId="18" fillId="0" borderId="7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8" xfId="0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5" fillId="9" borderId="1" xfId="0" applyFont="1" applyFill="1" applyBorder="1" applyAlignment="1">
      <alignment horizontal="center" vertical="center"/>
    </xf>
    <xf numFmtId="9" fontId="18" fillId="0" borderId="7" xfId="323" applyFont="1" applyFill="1" applyBorder="1" applyAlignment="1">
      <alignment horizontal="left" vertical="center" wrapText="1"/>
    </xf>
    <xf numFmtId="9" fontId="18" fillId="0" borderId="1" xfId="323" applyFont="1" applyFill="1" applyBorder="1" applyAlignment="1">
      <alignment horizontal="left" vertical="center" wrapText="1"/>
    </xf>
    <xf numFmtId="9" fontId="18" fillId="0" borderId="8" xfId="323" applyFont="1" applyFill="1" applyBorder="1" applyAlignment="1">
      <alignment horizontal="left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5" fillId="9" borderId="0" xfId="0" applyFont="1" applyFill="1" applyAlignment="1">
      <alignment horizontal="center" vertical="center" wrapText="1"/>
    </xf>
    <xf numFmtId="0" fontId="25" fillId="9" borderId="2" xfId="0" applyFont="1" applyFill="1" applyBorder="1" applyAlignment="1">
      <alignment horizontal="center" vertical="center" wrapText="1"/>
    </xf>
  </cellXfs>
  <cellStyles count="359">
    <cellStyle name="2.Жирный" xfId="1"/>
    <cellStyle name="Array-Enter" xfId="2"/>
    <cellStyle name="choc" xfId="3"/>
    <cellStyle name="cniss" xfId="4"/>
    <cellStyle name="dach" xfId="5"/>
    <cellStyle name="Euro" xfId="6"/>
    <cellStyle name="Euro 2" xfId="324"/>
    <cellStyle name="mini" xfId="7"/>
    <cellStyle name="Moneda [0]_JOSE2" xfId="8"/>
    <cellStyle name="Moneda_JOSE2" xfId="9"/>
    <cellStyle name="norm?ln?_hug_tv71098f" xfId="10"/>
    <cellStyle name="Prozent_Diagramm2" xfId="11"/>
    <cellStyle name="rum" xfId="12"/>
    <cellStyle name="Standard_1" xfId="13"/>
    <cellStyle name="Table" xfId="14"/>
    <cellStyle name="Wahrung [0]_aufl illus" xfId="15"/>
    <cellStyle name="Währung [0]_aufl illus" xfId="16"/>
    <cellStyle name="Wahrung [0]_Auflage" xfId="17"/>
    <cellStyle name="Währung [0]_Auflage" xfId="18"/>
    <cellStyle name="Wahrung [0]_Auflage Plan 1" xfId="19"/>
    <cellStyle name="Währung [0]_Auflage Plan 1" xfId="20"/>
    <cellStyle name="Wahrung [0]_Auflage Plan 2" xfId="21"/>
    <cellStyle name="Währung [0]_Auflage Plan 2" xfId="22"/>
    <cellStyle name="Wahrung [0]_Diagramm2" xfId="23"/>
    <cellStyle name="Währung [0]_Diagramm2" xfId="24"/>
    <cellStyle name="Wahrung [0]_Einsatzpl." xfId="25"/>
    <cellStyle name="Währung [0]_Einsatzpl." xfId="26"/>
    <cellStyle name="Wahrung [0]_EP 2" xfId="27"/>
    <cellStyle name="Währung [0]_EP 2" xfId="28"/>
    <cellStyle name="Wahrung [0]_EP 2 (2)" xfId="29"/>
    <cellStyle name="Währung [0]_EP 2 (2)" xfId="30"/>
    <cellStyle name="Wahrung [0]_EP 2 (3)" xfId="31"/>
    <cellStyle name="Währung [0]_EP 2 (3)" xfId="32"/>
    <cellStyle name="Wahrung [0]_EP 2 (4)" xfId="33"/>
    <cellStyle name="Währung [0]_EP 2 (4)" xfId="34"/>
    <cellStyle name="Wahrung [0]_Kosten Plan 3" xfId="35"/>
    <cellStyle name="Währung [0]_Kosten Plan 3" xfId="36"/>
    <cellStyle name="Wahrung [0]_Kostenplan" xfId="37"/>
    <cellStyle name="Währung [0]_Kostenplan" xfId="38"/>
    <cellStyle name="Wahrung [0]_Kosten-Zus." xfId="39"/>
    <cellStyle name="Währung [0]_Kosten-Zus." xfId="40"/>
    <cellStyle name="Wahrung [0]_Leistung " xfId="41"/>
    <cellStyle name="Währung [0]_Leistung " xfId="42"/>
    <cellStyle name="Wahrung [0]_lwprint" xfId="43"/>
    <cellStyle name="Währung [0]_lwprint" xfId="44"/>
    <cellStyle name="Wahrung [0]_Plakat" xfId="45"/>
    <cellStyle name="Währung [0]_Plakat" xfId="46"/>
    <cellStyle name="Wahrung [0]_Plakat_Ubersicht" xfId="47"/>
    <cellStyle name="Währung [0]_Plakat_Übersicht" xfId="48"/>
    <cellStyle name="Wahrung [0]_Plan" xfId="49"/>
    <cellStyle name="Währung [0]_Plan" xfId="50"/>
    <cellStyle name="Wahrung [0]_Print" xfId="51"/>
    <cellStyle name="Währung [0]_Print" xfId="52"/>
    <cellStyle name="Wahrung [0]_Print_Ubersicht" xfId="53"/>
    <cellStyle name="Währung [0]_Print_Übersicht" xfId="54"/>
    <cellStyle name="Wahrung [0]_S_Illu" xfId="55"/>
    <cellStyle name="Währung [0]_S_Illu" xfId="56"/>
    <cellStyle name="Wahrung [0]_Sheet1" xfId="57"/>
    <cellStyle name="Währung [0]_Sheet1" xfId="58"/>
    <cellStyle name="Wahrung [0]_Stpl" xfId="59"/>
    <cellStyle name="Währung [0]_Stpl" xfId="60"/>
    <cellStyle name="Wahrung [0]_Stpl_1 " xfId="61"/>
    <cellStyle name="Währung [0]_Stpl_1 " xfId="62"/>
    <cellStyle name="Wahrung [0]_Stpl_Print " xfId="63"/>
    <cellStyle name="Währung [0]_Stpl_Print " xfId="64"/>
    <cellStyle name="Wahrung [0]_Stpl_Print _Einsatzpl." xfId="65"/>
    <cellStyle name="Währung [0]_Stpl_Print _Einsatzpl." xfId="66"/>
    <cellStyle name="Wahrung [0]_Stpl_Print _Plakat" xfId="67"/>
    <cellStyle name="Währung [0]_Stpl_Print _Plakat" xfId="68"/>
    <cellStyle name="Wahrung [0]_Stpl_Print _Plakat_Ubersicht" xfId="69"/>
    <cellStyle name="Währung [0]_Stpl_Print _Plakat_Übersicht" xfId="70"/>
    <cellStyle name="Wahrung [0]_Stpl_Print _Print" xfId="71"/>
    <cellStyle name="Währung [0]_Stpl_Print _Print" xfId="72"/>
    <cellStyle name="Wahrung [0]_Stpl_Print _Print_Ubersicht" xfId="73"/>
    <cellStyle name="Währung [0]_Stpl_Print _Print_Übersicht" xfId="74"/>
    <cellStyle name="Wahrung [0]_Stpl_Print _TZ" xfId="75"/>
    <cellStyle name="Währung [0]_Stpl_Print _TZ" xfId="76"/>
    <cellStyle name="Wahrung [0]_STREU95" xfId="77"/>
    <cellStyle name="Währung [0]_STREU95" xfId="78"/>
    <cellStyle name="Wahrung [0]_Streuplan A" xfId="79"/>
    <cellStyle name="Währung [0]_Streuplan A" xfId="80"/>
    <cellStyle name="Wahrung [0]_Streuplan B" xfId="81"/>
    <cellStyle name="Währung [0]_Streuplan B" xfId="82"/>
    <cellStyle name="Wahrung [0]_Streuplan Text" xfId="83"/>
    <cellStyle name="Währung [0]_Streuplan Text" xfId="84"/>
    <cellStyle name="Wahrung [0]_Tabelle1" xfId="85"/>
    <cellStyle name="Währung [0]_Tabelle1" xfId="86"/>
    <cellStyle name="Wahrung [0]_Termine (2)" xfId="87"/>
    <cellStyle name="Währung [0]_Termine (2)" xfId="88"/>
    <cellStyle name="Wahrung [0]_Terminplan " xfId="89"/>
    <cellStyle name="Währung [0]_Terminplan " xfId="90"/>
    <cellStyle name="Wahrung [0]_TERMPLAN" xfId="91"/>
    <cellStyle name="Währung [0]_TERMPLAN" xfId="92"/>
    <cellStyle name="Wahrung [0]_Text Altern." xfId="93"/>
    <cellStyle name="Währung [0]_Text Altern." xfId="94"/>
    <cellStyle name="Wahrung [0]_TZ" xfId="95"/>
    <cellStyle name="Währung [0]_TZ" xfId="96"/>
    <cellStyle name="Wahrung [0]_WA 97 alle Lander 040998" xfId="97"/>
    <cellStyle name="Währung [0]_WA 97 alle Länder 040998" xfId="98"/>
    <cellStyle name="Wahrung [0]_Wettbewerber" xfId="99"/>
    <cellStyle name="Währung [0]_Wettbewerber" xfId="100"/>
    <cellStyle name="Wahrung_1" xfId="101"/>
    <cellStyle name="Währung_1" xfId="102"/>
    <cellStyle name="Wahrung_Affinitat" xfId="103"/>
    <cellStyle name="Währung_Affinität" xfId="104"/>
    <cellStyle name="Wahrung_aufl illus" xfId="105"/>
    <cellStyle name="Währung_aufl illus" xfId="106"/>
    <cellStyle name="Wahrung_aufl illus 1" xfId="107"/>
    <cellStyle name="Währung_aufl illus 1" xfId="108"/>
    <cellStyle name="Wahrung_Auflage" xfId="109"/>
    <cellStyle name="Währung_Auflage" xfId="110"/>
    <cellStyle name="Wahrung_Auflage Plan 1" xfId="111"/>
    <cellStyle name="Währung_Auflage Plan 1" xfId="112"/>
    <cellStyle name="Wahrung_Auflage Plan 2" xfId="113"/>
    <cellStyle name="Währung_Auflage Plan 2" xfId="114"/>
    <cellStyle name="Wahrung_Auflage_1" xfId="115"/>
    <cellStyle name="Währung_Auflage_1" xfId="116"/>
    <cellStyle name="Wahrung_Auflage_aufl illus 1" xfId="117"/>
    <cellStyle name="Währung_Auflage_aufl illus 1" xfId="118"/>
    <cellStyle name="Wahrung_Auflage_Deckblatt" xfId="119"/>
    <cellStyle name="Währung_Auflage_Deckblatt" xfId="120"/>
    <cellStyle name="Wahrung_Auflage_Einsatzpl." xfId="121"/>
    <cellStyle name="Währung_Auflage_Einsatzpl." xfId="122"/>
    <cellStyle name="Wahrung_Auflage_Leistung" xfId="123"/>
    <cellStyle name="Währung_Auflage_Leistung" xfId="124"/>
    <cellStyle name="Wahrung_Auflage_Plakat" xfId="125"/>
    <cellStyle name="Währung_Auflage_Plakat" xfId="126"/>
    <cellStyle name="Wahrung_Auflage_Plakat_Ubersicht" xfId="127"/>
    <cellStyle name="Währung_Auflage_Plakat_Übersicht" xfId="128"/>
    <cellStyle name="Wahrung_Auflage_Print" xfId="129"/>
    <cellStyle name="Währung_Auflage_Print" xfId="130"/>
    <cellStyle name="Wahrung_Auflage_Print_Ubersicht" xfId="131"/>
    <cellStyle name="Währung_Auflage_Print_Übersicht" xfId="132"/>
    <cellStyle name="Wahrung_Auflage_S_Illu" xfId="133"/>
    <cellStyle name="Währung_Auflage_S_Illu" xfId="134"/>
    <cellStyle name="Wahrung_Auflage_Stpl" xfId="135"/>
    <cellStyle name="Währung_Auflage_Stpl" xfId="136"/>
    <cellStyle name="Wahrung_Auflage_Stpl_Print " xfId="137"/>
    <cellStyle name="Währung_Auflage_Stpl_Print " xfId="138"/>
    <cellStyle name="Wahrung_Auflage_Stpl_Print _Einsatzpl." xfId="139"/>
    <cellStyle name="Währung_Auflage_Stpl_Print _Einsatzpl." xfId="140"/>
    <cellStyle name="Wahrung_Auflage_Stpl_Print _Plakat" xfId="141"/>
    <cellStyle name="Währung_Auflage_Stpl_Print _Plakat" xfId="142"/>
    <cellStyle name="Wahrung_Auflage_Stpl_Print _Plakat_Ubersicht" xfId="143"/>
    <cellStyle name="Währung_Auflage_Stpl_Print _Plakat_Übersicht" xfId="144"/>
    <cellStyle name="Wahrung_Auflage_Stpl_Print _Print" xfId="145"/>
    <cellStyle name="Währung_Auflage_Stpl_Print _Print" xfId="146"/>
    <cellStyle name="Wahrung_Auflage_Stpl_Print _Print_Ubersicht" xfId="147"/>
    <cellStyle name="Währung_Auflage_Stpl_Print _Print_Übersicht" xfId="148"/>
    <cellStyle name="Wahrung_Auflage_Stpl_Print _TZ" xfId="149"/>
    <cellStyle name="Währung_Auflage_Stpl_Print _TZ" xfId="150"/>
    <cellStyle name="Wahrung_Auflage_Termine (2)" xfId="151"/>
    <cellStyle name="Währung_Auflage_Termine (2)" xfId="152"/>
    <cellStyle name="Wahrung_Auflage_TZ" xfId="153"/>
    <cellStyle name="Währung_Auflage_TZ" xfId="154"/>
    <cellStyle name="Wahrung_Deckblatt" xfId="155"/>
    <cellStyle name="Währung_Deckblatt" xfId="156"/>
    <cellStyle name="Wahrung_Diagramm2" xfId="157"/>
    <cellStyle name="Währung_Diagramm2" xfId="158"/>
    <cellStyle name="Wahrung_Einsatzpl." xfId="159"/>
    <cellStyle name="Währung_Einsatzpl." xfId="160"/>
    <cellStyle name="Wahrung_EP 2" xfId="161"/>
    <cellStyle name="Währung_EP 2" xfId="162"/>
    <cellStyle name="Wahrung_EP 2 (2)" xfId="163"/>
    <cellStyle name="Währung_EP 2 (2)" xfId="164"/>
    <cellStyle name="Wahrung_EP 2 (3)" xfId="165"/>
    <cellStyle name="Währung_EP 2 (3)" xfId="166"/>
    <cellStyle name="Wahrung_EP 2 (4)" xfId="167"/>
    <cellStyle name="Währung_EP 2 (4)" xfId="168"/>
    <cellStyle name="Wahrung_Gammon" xfId="169"/>
    <cellStyle name="Währung_Gammon" xfId="170"/>
    <cellStyle name="Wahrung_Karten (2)" xfId="171"/>
    <cellStyle name="Währung_Karten (2)" xfId="172"/>
    <cellStyle name="Wahrung_Kosten Plan 3" xfId="173"/>
    <cellStyle name="Währung_Kosten Plan 3" xfId="174"/>
    <cellStyle name="Wahrung_Kostenplan" xfId="175"/>
    <cellStyle name="Währung_Kostenplan" xfId="176"/>
    <cellStyle name="Wahrung_Kosten-Zus." xfId="177"/>
    <cellStyle name="Währung_Kosten-Zus." xfId="178"/>
    <cellStyle name="Wahrung_KP TZ" xfId="179"/>
    <cellStyle name="Währung_KP TZ" xfId="180"/>
    <cellStyle name="Wahrung_KSTP_2.Variante" xfId="181"/>
    <cellStyle name="Währung_KSTP_2.Variante" xfId="182"/>
    <cellStyle name="Wahrung_Leistung" xfId="183"/>
    <cellStyle name="Währung_Leistung" xfId="184"/>
    <cellStyle name="Wahrung_Leistung " xfId="185"/>
    <cellStyle name="Währung_Leistung " xfId="186"/>
    <cellStyle name="Wahrung_lwprint" xfId="187"/>
    <cellStyle name="Währung_lwprint" xfId="188"/>
    <cellStyle name="Wahrung_Mainstream" xfId="189"/>
    <cellStyle name="Währung_Mainstream" xfId="190"/>
    <cellStyle name="Wahrung_MEDSTR96" xfId="191"/>
    <cellStyle name="Währung_MEDSTR96" xfId="192"/>
    <cellStyle name="Wahrung_Metropolen-Kombi" xfId="193"/>
    <cellStyle name="Währung_Metropolen-Kombi" xfId="194"/>
    <cellStyle name="Wahrung_Plakat" xfId="195"/>
    <cellStyle name="Währung_Plakat" xfId="196"/>
    <cellStyle name="Wahrung_Plakat_Ubersicht" xfId="197"/>
    <cellStyle name="Währung_Plakat_Übersicht" xfId="198"/>
    <cellStyle name="Wahrung_Plan" xfId="199"/>
    <cellStyle name="Währung_Plan" xfId="200"/>
    <cellStyle name="Wahrung_postcard" xfId="201"/>
    <cellStyle name="Währung_postcard" xfId="202"/>
    <cellStyle name="Wahrung_Print" xfId="203"/>
    <cellStyle name="Währung_Print" xfId="204"/>
    <cellStyle name="Wahrung_Print_Ubersicht" xfId="205"/>
    <cellStyle name="Währung_Print_Übersicht" xfId="206"/>
    <cellStyle name="Wahrung_S_Illu" xfId="207"/>
    <cellStyle name="Währung_S_Illu" xfId="208"/>
    <cellStyle name="Wahrung_Sheet1" xfId="209"/>
    <cellStyle name="Währung_Sheet1" xfId="210"/>
    <cellStyle name="Wahrung_SP 96 100% 1,43" xfId="211"/>
    <cellStyle name="Währung_SP 96 100% 1,43" xfId="212"/>
    <cellStyle name="Wahrung_SP 96-97 TM (2)" xfId="213"/>
    <cellStyle name="Währung_SP 96-97 TM (2)" xfId="214"/>
    <cellStyle name="Wahrung_Stadtillus" xfId="215"/>
    <cellStyle name="Währung_Stadtillus" xfId="216"/>
    <cellStyle name="Wahrung_Stark - Kombi" xfId="217"/>
    <cellStyle name="Währung_Stark - Kombi" xfId="218"/>
    <cellStyle name="Wahrung_Stpl" xfId="219"/>
    <cellStyle name="Währung_Stpl" xfId="220"/>
    <cellStyle name="Wahrung_Stpl_1 " xfId="221"/>
    <cellStyle name="Währung_Stpl_1 " xfId="222"/>
    <cellStyle name="Wahrung_Stpl_Print " xfId="223"/>
    <cellStyle name="Währung_Stpl_Print " xfId="224"/>
    <cellStyle name="Wahrung_Stpl_Print _Einsatzpl." xfId="225"/>
    <cellStyle name="Währung_Stpl_Print _Einsatzpl." xfId="226"/>
    <cellStyle name="Wahrung_Stpl_Print _Plakat" xfId="227"/>
    <cellStyle name="Währung_Stpl_Print _Plakat" xfId="228"/>
    <cellStyle name="Wahrung_Stpl_Print _Plakat_Ubersicht" xfId="229"/>
    <cellStyle name="Währung_Stpl_Print _Plakat_Übersicht" xfId="230"/>
    <cellStyle name="Wahrung_Stpl_Print _Print" xfId="231"/>
    <cellStyle name="Währung_Stpl_Print _Print" xfId="232"/>
    <cellStyle name="Wahrung_Stpl_Print _Print_Ubersicht" xfId="233"/>
    <cellStyle name="Währung_Stpl_Print _Print_Übersicht" xfId="234"/>
    <cellStyle name="Wahrung_Stpl_Print _TZ" xfId="235"/>
    <cellStyle name="Währung_Stpl_Print _TZ" xfId="236"/>
    <cellStyle name="Wahrung_Stpl_Stadtillu neu!" xfId="237"/>
    <cellStyle name="Währung_Stpl_Stadtillu neu!" xfId="238"/>
    <cellStyle name="Wahrung_STREU95" xfId="239"/>
    <cellStyle name="Währung_STREU95" xfId="240"/>
    <cellStyle name="Wahrung_STREU95_1" xfId="241"/>
    <cellStyle name="Währung_STREU95_1" xfId="242"/>
    <cellStyle name="Wahrung_STREU95_Kosten-Zus." xfId="243"/>
    <cellStyle name="Währung_STREU95_Kosten-Zus." xfId="244"/>
    <cellStyle name="Wahrung_STREU95_Streuplan A" xfId="245"/>
    <cellStyle name="Währung_STREU95_Streuplan A" xfId="246"/>
    <cellStyle name="Wahrung_STREU95_Streuplan B" xfId="247"/>
    <cellStyle name="Währung_STREU95_Streuplan B" xfId="248"/>
    <cellStyle name="Wahrung_STREU95_Streuplan Text" xfId="249"/>
    <cellStyle name="Währung_STREU95_Streuplan Text" xfId="250"/>
    <cellStyle name="Wahrung_STREU95_Text Altern." xfId="251"/>
    <cellStyle name="Währung_STREU95_Text Altern." xfId="252"/>
    <cellStyle name="Wahrung_Streuplan 0815 Zinsen" xfId="253"/>
    <cellStyle name="Währung_Streuplan 0815 Zinsen" xfId="254"/>
    <cellStyle name="Wahrung_Streuplan A" xfId="255"/>
    <cellStyle name="Währung_Streuplan A" xfId="256"/>
    <cellStyle name="Wahrung_Streuplan Ausschuttung" xfId="257"/>
    <cellStyle name="Währung_Streuplan B" xfId="258"/>
    <cellStyle name="Wahrung_Streuplan KW 7-8" xfId="259"/>
    <cellStyle name="Währung_Streuplan KW 7-8" xfId="260"/>
    <cellStyle name="Wahrung_Streuplan Text" xfId="261"/>
    <cellStyle name="Währung_Streuplan Text" xfId="262"/>
    <cellStyle name="Wahrung_Streuplan Textteil 0815 Zinsen" xfId="263"/>
    <cellStyle name="Währung_Streuplan Textteil 0815 Zinsen" xfId="264"/>
    <cellStyle name="Wahrung_Szene" xfId="265"/>
    <cellStyle name="Währung_Szene" xfId="266"/>
    <cellStyle name="Wahrung_Tabelle1" xfId="267"/>
    <cellStyle name="Währung_Tabelle1" xfId="268"/>
    <cellStyle name="Wahrung_Termine" xfId="269"/>
    <cellStyle name="Währung_Termine" xfId="270"/>
    <cellStyle name="Wahrung_Termine (2)" xfId="271"/>
    <cellStyle name="Währung_Termine (2)" xfId="272"/>
    <cellStyle name="Wahrung_Terminplan " xfId="273"/>
    <cellStyle name="Währung_Terminplan " xfId="274"/>
    <cellStyle name="Wahrung_TERMPLAN" xfId="275"/>
    <cellStyle name="Währung_TERMPLAN" xfId="276"/>
    <cellStyle name="Wahrung_Text Altern." xfId="277"/>
    <cellStyle name="Währung_Text Altern." xfId="278"/>
    <cellStyle name="Wahrung_TZ" xfId="279"/>
    <cellStyle name="Währung_TZ" xfId="280"/>
    <cellStyle name="Wahrung_TZ_1" xfId="281"/>
    <cellStyle name="Währung_TZ_1" xfId="282"/>
    <cellStyle name="Wahrung_WA 97 alle Lander 040998" xfId="283"/>
    <cellStyle name="Währung_WA 97 alle Länder 040998" xfId="284"/>
    <cellStyle name="Wahrung_Wettbewerber" xfId="285"/>
    <cellStyle name="Währung_Wettbewerber" xfId="286"/>
    <cellStyle name="xxl" xfId="287"/>
    <cellStyle name="Гиперссылка 2" xfId="288"/>
    <cellStyle name="Гиперссылка 3" xfId="289"/>
    <cellStyle name="Гиперссылка 3 2" xfId="290"/>
    <cellStyle name="ЃиперссылкЎ" xfId="291"/>
    <cellStyle name="Денежный" xfId="292" builtinId="4"/>
    <cellStyle name="Денежный 2" xfId="293"/>
    <cellStyle name="Денежный 2 2" xfId="326"/>
    <cellStyle name="Денежный 2 2 2" xfId="349"/>
    <cellStyle name="Денежный 2 3" xfId="340"/>
    <cellStyle name="Денежный 3" xfId="325"/>
    <cellStyle name="Денежный 3 2" xfId="348"/>
    <cellStyle name="Денежный 4" xfId="339"/>
    <cellStyle name="Заголовок" xfId="294"/>
    <cellStyle name="їткрыЏЎЏшЎ¤с¤ ёиперссылкЎ" xfId="295"/>
    <cellStyle name="Обычный" xfId="0" builtinId="0"/>
    <cellStyle name="Обычный 2" xfId="296"/>
    <cellStyle name="Обычный 2 2" xfId="297"/>
    <cellStyle name="Обычный 2 3" xfId="327"/>
    <cellStyle name="Обычный 3" xfId="298"/>
    <cellStyle name="Обычный 4" xfId="299"/>
    <cellStyle name="Обычный 4 2" xfId="300"/>
    <cellStyle name="Обычный 4 3" xfId="328"/>
    <cellStyle name="Обычный 4 3 2" xfId="350"/>
    <cellStyle name="Обычный 4 4" xfId="341"/>
    <cellStyle name="Обычный 5" xfId="301"/>
    <cellStyle name="Обычный 5 2" xfId="329"/>
    <cellStyle name="Обычный 6" xfId="302"/>
    <cellStyle name="Обычный 6 2" xfId="330"/>
    <cellStyle name="Обычный 7" xfId="303"/>
    <cellStyle name="Обычный 8" xfId="320"/>
    <cellStyle name="Обычный 8 2" xfId="337"/>
    <cellStyle name="Обычный 8 2 2" xfId="355"/>
    <cellStyle name="Обычный 8 3" xfId="346"/>
    <cellStyle name="Обычный 9" xfId="357"/>
    <cellStyle name="Обычный_2006 Rate Card (GRP's)-проект" xfId="304"/>
    <cellStyle name="Обычный_2006 Rate Card (GRP's)-проект 2 2" xfId="322"/>
    <cellStyle name="Параметры автоформата" xfId="305"/>
    <cellStyle name="Параметры автоформата 2" xfId="331"/>
    <cellStyle name="Процентный" xfId="306" builtinId="5"/>
    <cellStyle name="Процентный 2" xfId="307"/>
    <cellStyle name="Процентный 2 2" xfId="323"/>
    <cellStyle name="Процентный 3" xfId="308"/>
    <cellStyle name="Процентный 4" xfId="309"/>
    <cellStyle name="Процентный 4 2" xfId="332"/>
    <cellStyle name="Процентный 5" xfId="321"/>
    <cellStyle name="Процентный 5 2" xfId="338"/>
    <cellStyle name="Процентный 5 2 2" xfId="356"/>
    <cellStyle name="Процентный 5 3" xfId="347"/>
    <cellStyle name="Стиль 1" xfId="310"/>
    <cellStyle name="Тысячи [0]_laroux" xfId="311"/>
    <cellStyle name="Тысячи(0)" xfId="312"/>
    <cellStyle name="Тысячи_laroux" xfId="313"/>
    <cellStyle name="Упаковка" xfId="314"/>
    <cellStyle name="Финансовый" xfId="315" builtinId="3"/>
    <cellStyle name="Финансовый 2" xfId="316"/>
    <cellStyle name="Финансовый 2 2" xfId="334"/>
    <cellStyle name="Финансовый 2 2 2" xfId="352"/>
    <cellStyle name="Финансовый 2 2 2 2" xfId="358"/>
    <cellStyle name="Финансовый 2 3" xfId="343"/>
    <cellStyle name="Финансовый 3" xfId="317"/>
    <cellStyle name="Финансовый 3 2" xfId="335"/>
    <cellStyle name="Финансовый 3 2 2" xfId="353"/>
    <cellStyle name="Финансовый 3 3" xfId="344"/>
    <cellStyle name="Финансовый 4" xfId="319"/>
    <cellStyle name="Финансовый 4 2" xfId="336"/>
    <cellStyle name="Финансовый 4 2 2" xfId="354"/>
    <cellStyle name="Финансовый 4 3" xfId="345"/>
    <cellStyle name="Финансовый 5" xfId="333"/>
    <cellStyle name="Финансовый 5 2" xfId="351"/>
    <cellStyle name="Финансовый 6" xfId="342"/>
    <cellStyle name="常规_Sheet1" xfId="31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2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4.pn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361065</xdr:colOff>
      <xdr:row>4</xdr:row>
      <xdr:rowOff>161924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2056515" cy="8286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1028700</xdr:colOff>
      <xdr:row>0</xdr:row>
      <xdr:rowOff>0</xdr:rowOff>
    </xdr:from>
    <xdr:to>
      <xdr:col>2</xdr:col>
      <xdr:colOff>424815</xdr:colOff>
      <xdr:row>4</xdr:row>
      <xdr:rowOff>7620</xdr:rowOff>
    </xdr:to>
    <xdr:pic>
      <xdr:nvPicPr>
        <xdr:cNvPr id="100681" name="Рисунок 2" descr="Традиции Мастер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3400" y="0"/>
          <a:ext cx="1112520" cy="678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1531620</xdr:colOff>
      <xdr:row>4</xdr:row>
      <xdr:rowOff>68580</xdr:rowOff>
    </xdr:to>
    <xdr:pic>
      <xdr:nvPicPr>
        <xdr:cNvPr id="100682" name="Рисунок 3" descr="logo_final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53162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0</xdr:rowOff>
    </xdr:from>
    <xdr:to>
      <xdr:col>2</xdr:col>
      <xdr:colOff>539115</xdr:colOff>
      <xdr:row>5</xdr:row>
      <xdr:rowOff>95250</xdr:rowOff>
    </xdr:to>
    <xdr:pic>
      <xdr:nvPicPr>
        <xdr:cNvPr id="101705" name="Рисунок 1" descr="logo_final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0"/>
          <a:ext cx="2087880" cy="1051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632460</xdr:colOff>
      <xdr:row>1</xdr:row>
      <xdr:rowOff>26670</xdr:rowOff>
    </xdr:from>
    <xdr:to>
      <xdr:col>2</xdr:col>
      <xdr:colOff>1725930</xdr:colOff>
      <xdr:row>5</xdr:row>
      <xdr:rowOff>1905</xdr:rowOff>
    </xdr:to>
    <xdr:pic>
      <xdr:nvPicPr>
        <xdr:cNvPr id="101706" name="Рисунок 2" descr="Традиции Мастеров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61235" y="188595"/>
          <a:ext cx="1093470" cy="727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101155</xdr:colOff>
      <xdr:row>16</xdr:row>
      <xdr:rowOff>43438</xdr:rowOff>
    </xdr:from>
    <xdr:to>
      <xdr:col>1</xdr:col>
      <xdr:colOff>1181155</xdr:colOff>
      <xdr:row>19</xdr:row>
      <xdr:rowOff>276227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9523" y="2482095"/>
          <a:ext cx="718564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113220</xdr:colOff>
      <xdr:row>20</xdr:row>
      <xdr:rowOff>61052</xdr:rowOff>
    </xdr:from>
    <xdr:to>
      <xdr:col>1</xdr:col>
      <xdr:colOff>1181103</xdr:colOff>
      <xdr:row>23</xdr:row>
      <xdr:rowOff>295277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34812" y="3306585"/>
          <a:ext cx="720000" cy="1067883"/>
        </a:xfrm>
        <a:prstGeom prst="rect">
          <a:avLst/>
        </a:prstGeom>
      </xdr:spPr>
    </xdr:pic>
    <xdr:clientData/>
  </xdr:twoCellAnchor>
  <xdr:twoCellAnchor editAs="oneCell">
    <xdr:from>
      <xdr:col>1</xdr:col>
      <xdr:colOff>93637</xdr:colOff>
      <xdr:row>24</xdr:row>
      <xdr:rowOff>56099</xdr:rowOff>
    </xdr:from>
    <xdr:to>
      <xdr:col>1</xdr:col>
      <xdr:colOff>1200153</xdr:colOff>
      <xdr:row>27</xdr:row>
      <xdr:rowOff>314151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2631" y="4103855"/>
          <a:ext cx="743827" cy="110651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115915</xdr:colOff>
      <xdr:row>28</xdr:row>
      <xdr:rowOff>51527</xdr:rowOff>
    </xdr:from>
    <xdr:to>
      <xdr:col>1</xdr:col>
      <xdr:colOff>1200150</xdr:colOff>
      <xdr:row>31</xdr:row>
      <xdr:rowOff>285752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45683" y="4965284"/>
          <a:ext cx="720000" cy="108423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32</xdr:row>
      <xdr:rowOff>47625</xdr:rowOff>
    </xdr:from>
    <xdr:to>
      <xdr:col>1</xdr:col>
      <xdr:colOff>1228725</xdr:colOff>
      <xdr:row>35</xdr:row>
      <xdr:rowOff>352425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5962650"/>
          <a:ext cx="1104900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36</xdr:row>
      <xdr:rowOff>57150</xdr:rowOff>
    </xdr:from>
    <xdr:to>
      <xdr:col>1</xdr:col>
      <xdr:colOff>1247775</xdr:colOff>
      <xdr:row>39</xdr:row>
      <xdr:rowOff>342900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6858000"/>
          <a:ext cx="11239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144308</xdr:colOff>
      <xdr:row>44</xdr:row>
      <xdr:rowOff>70576</xdr:rowOff>
    </xdr:from>
    <xdr:to>
      <xdr:col>1</xdr:col>
      <xdr:colOff>1234046</xdr:colOff>
      <xdr:row>47</xdr:row>
      <xdr:rowOff>304801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76827" y="8401057"/>
          <a:ext cx="720000" cy="1089738"/>
        </a:xfrm>
        <a:prstGeom prst="rect">
          <a:avLst/>
        </a:prstGeom>
      </xdr:spPr>
    </xdr:pic>
    <xdr:clientData/>
  </xdr:twoCellAnchor>
  <xdr:twoCellAnchor editAs="oneCell">
    <xdr:from>
      <xdr:col>1</xdr:col>
      <xdr:colOff>151441</xdr:colOff>
      <xdr:row>40</xdr:row>
      <xdr:rowOff>51525</xdr:rowOff>
    </xdr:from>
    <xdr:to>
      <xdr:col>1</xdr:col>
      <xdr:colOff>1248246</xdr:colOff>
      <xdr:row>43</xdr:row>
      <xdr:rowOff>285750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87494" y="7521222"/>
          <a:ext cx="720000" cy="1096805"/>
        </a:xfrm>
        <a:prstGeom prst="rect">
          <a:avLst/>
        </a:prstGeom>
      </xdr:spPr>
    </xdr:pic>
    <xdr:clientData/>
  </xdr:twoCellAnchor>
  <xdr:twoCellAnchor editAs="oneCell">
    <xdr:from>
      <xdr:col>1</xdr:col>
      <xdr:colOff>152138</xdr:colOff>
      <xdr:row>48</xdr:row>
      <xdr:rowOff>70578</xdr:rowOff>
    </xdr:from>
    <xdr:to>
      <xdr:col>1</xdr:col>
      <xdr:colOff>1247778</xdr:colOff>
      <xdr:row>53</xdr:row>
      <xdr:rowOff>47624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54272" y="9307744"/>
          <a:ext cx="786671" cy="1095640"/>
        </a:xfrm>
        <a:prstGeom prst="rect">
          <a:avLst/>
        </a:prstGeom>
      </xdr:spPr>
    </xdr:pic>
    <xdr:clientData/>
  </xdr:twoCellAnchor>
  <xdr:twoCellAnchor editAs="oneCell">
    <xdr:from>
      <xdr:col>1</xdr:col>
      <xdr:colOff>100464</xdr:colOff>
      <xdr:row>55</xdr:row>
      <xdr:rowOff>76068</xdr:rowOff>
    </xdr:from>
    <xdr:to>
      <xdr:col>1</xdr:col>
      <xdr:colOff>1276349</xdr:colOff>
      <xdr:row>59</xdr:row>
      <xdr:rowOff>223473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38504" y="10401278"/>
          <a:ext cx="795105" cy="1175885"/>
        </a:xfrm>
        <a:prstGeom prst="rect">
          <a:avLst/>
        </a:prstGeom>
      </xdr:spPr>
    </xdr:pic>
    <xdr:clientData/>
  </xdr:twoCellAnchor>
  <xdr:twoCellAnchor editAs="oneCell">
    <xdr:from>
      <xdr:col>1</xdr:col>
      <xdr:colOff>58664</xdr:colOff>
      <xdr:row>76</xdr:row>
      <xdr:rowOff>36586</xdr:rowOff>
    </xdr:from>
    <xdr:to>
      <xdr:col>1</xdr:col>
      <xdr:colOff>1270936</xdr:colOff>
      <xdr:row>79</xdr:row>
      <xdr:rowOff>371477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02117" y="13337708"/>
          <a:ext cx="820666" cy="1212272"/>
        </a:xfrm>
        <a:prstGeom prst="rect">
          <a:avLst/>
        </a:prstGeom>
      </xdr:spPr>
    </xdr:pic>
    <xdr:clientData/>
  </xdr:twoCellAnchor>
  <xdr:twoCellAnchor editAs="oneCell">
    <xdr:from>
      <xdr:col>1</xdr:col>
      <xdr:colOff>53552</xdr:colOff>
      <xdr:row>80</xdr:row>
      <xdr:rowOff>36218</xdr:rowOff>
    </xdr:from>
    <xdr:to>
      <xdr:col>1</xdr:col>
      <xdr:colOff>1266828</xdr:colOff>
      <xdr:row>84</xdr:row>
      <xdr:rowOff>123827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40185" y="14218085"/>
          <a:ext cx="735309" cy="121327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85</xdr:row>
      <xdr:rowOff>57150</xdr:rowOff>
    </xdr:from>
    <xdr:to>
      <xdr:col>1</xdr:col>
      <xdr:colOff>1249544</xdr:colOff>
      <xdr:row>89</xdr:row>
      <xdr:rowOff>104775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15287625"/>
          <a:ext cx="1201918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56976</xdr:colOff>
      <xdr:row>90</xdr:row>
      <xdr:rowOff>38099</xdr:rowOff>
    </xdr:from>
    <xdr:to>
      <xdr:col>1</xdr:col>
      <xdr:colOff>1238254</xdr:colOff>
      <xdr:row>93</xdr:row>
      <xdr:rowOff>368298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87278" y="16057472"/>
          <a:ext cx="815974" cy="118127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94</xdr:row>
      <xdr:rowOff>66675</xdr:rowOff>
    </xdr:from>
    <xdr:to>
      <xdr:col>1</xdr:col>
      <xdr:colOff>1247775</xdr:colOff>
      <xdr:row>98</xdr:row>
      <xdr:rowOff>104774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17192625"/>
          <a:ext cx="1181099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66</xdr:row>
      <xdr:rowOff>66677</xdr:rowOff>
    </xdr:from>
    <xdr:to>
      <xdr:col>1</xdr:col>
      <xdr:colOff>1247775</xdr:colOff>
      <xdr:row>70</xdr:row>
      <xdr:rowOff>208129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1763377"/>
          <a:ext cx="1162050" cy="789152"/>
        </a:xfrm>
        <a:prstGeom prst="rect">
          <a:avLst/>
        </a:prstGeom>
      </xdr:spPr>
    </xdr:pic>
    <xdr:clientData/>
  </xdr:twoCellAnchor>
  <xdr:twoCellAnchor editAs="oneCell">
    <xdr:from>
      <xdr:col>1</xdr:col>
      <xdr:colOff>65536</xdr:colOff>
      <xdr:row>99</xdr:row>
      <xdr:rowOff>66678</xdr:rowOff>
    </xdr:from>
    <xdr:to>
      <xdr:col>1</xdr:col>
      <xdr:colOff>1238250</xdr:colOff>
      <xdr:row>103</xdr:row>
      <xdr:rowOff>104775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75682" y="18001682"/>
          <a:ext cx="847722" cy="117271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71</xdr:row>
      <xdr:rowOff>38101</xdr:rowOff>
    </xdr:from>
    <xdr:to>
      <xdr:col>1</xdr:col>
      <xdr:colOff>1266825</xdr:colOff>
      <xdr:row>75</xdr:row>
      <xdr:rowOff>209550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1" y="12639676"/>
          <a:ext cx="1190624" cy="819149"/>
        </a:xfrm>
        <a:prstGeom prst="rect">
          <a:avLst/>
        </a:prstGeom>
      </xdr:spPr>
    </xdr:pic>
    <xdr:clientData/>
  </xdr:twoCellAnchor>
  <xdr:twoCellAnchor editAs="oneCell">
    <xdr:from>
      <xdr:col>1</xdr:col>
      <xdr:colOff>114900</xdr:colOff>
      <xdr:row>8</xdr:row>
      <xdr:rowOff>45827</xdr:rowOff>
    </xdr:from>
    <xdr:to>
      <xdr:col>1</xdr:col>
      <xdr:colOff>1194900</xdr:colOff>
      <xdr:row>11</xdr:row>
      <xdr:rowOff>296410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34371" y="1683756"/>
          <a:ext cx="736358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0</xdr:row>
      <xdr:rowOff>0</xdr:rowOff>
    </xdr:from>
    <xdr:to>
      <xdr:col>2</xdr:col>
      <xdr:colOff>539115</xdr:colOff>
      <xdr:row>5</xdr:row>
      <xdr:rowOff>95250</xdr:rowOff>
    </xdr:to>
    <xdr:pic>
      <xdr:nvPicPr>
        <xdr:cNvPr id="23" name="Рисунок 1" descr="logo_final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0"/>
          <a:ext cx="208407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101155</xdr:colOff>
      <xdr:row>16</xdr:row>
      <xdr:rowOff>43438</xdr:rowOff>
    </xdr:from>
    <xdr:to>
      <xdr:col>1</xdr:col>
      <xdr:colOff>1181155</xdr:colOff>
      <xdr:row>19</xdr:row>
      <xdr:rowOff>276227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77148" y="3291720"/>
          <a:ext cx="718564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113220</xdr:colOff>
      <xdr:row>20</xdr:row>
      <xdr:rowOff>61052</xdr:rowOff>
    </xdr:from>
    <xdr:to>
      <xdr:col>1</xdr:col>
      <xdr:colOff>1181103</xdr:colOff>
      <xdr:row>23</xdr:row>
      <xdr:rowOff>295277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82437" y="4116210"/>
          <a:ext cx="720000" cy="1067883"/>
        </a:xfrm>
        <a:prstGeom prst="rect">
          <a:avLst/>
        </a:prstGeom>
      </xdr:spPr>
    </xdr:pic>
    <xdr:clientData/>
  </xdr:twoCellAnchor>
  <xdr:twoCellAnchor editAs="oneCell">
    <xdr:from>
      <xdr:col>1</xdr:col>
      <xdr:colOff>93637</xdr:colOff>
      <xdr:row>24</xdr:row>
      <xdr:rowOff>56099</xdr:rowOff>
    </xdr:from>
    <xdr:to>
      <xdr:col>1</xdr:col>
      <xdr:colOff>1200153</xdr:colOff>
      <xdr:row>27</xdr:row>
      <xdr:rowOff>314151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70256" y="4913480"/>
          <a:ext cx="743827" cy="110651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115915</xdr:colOff>
      <xdr:row>28</xdr:row>
      <xdr:rowOff>51527</xdr:rowOff>
    </xdr:from>
    <xdr:to>
      <xdr:col>1</xdr:col>
      <xdr:colOff>1200150</xdr:colOff>
      <xdr:row>31</xdr:row>
      <xdr:rowOff>285752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93308" y="5774909"/>
          <a:ext cx="720000" cy="108423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32</xdr:row>
      <xdr:rowOff>47625</xdr:rowOff>
    </xdr:from>
    <xdr:to>
      <xdr:col>1</xdr:col>
      <xdr:colOff>1228725</xdr:colOff>
      <xdr:row>35</xdr:row>
      <xdr:rowOff>352425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6772275"/>
          <a:ext cx="1104900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36</xdr:row>
      <xdr:rowOff>57150</xdr:rowOff>
    </xdr:from>
    <xdr:to>
      <xdr:col>1</xdr:col>
      <xdr:colOff>1247775</xdr:colOff>
      <xdr:row>39</xdr:row>
      <xdr:rowOff>342900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7667625"/>
          <a:ext cx="11239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144308</xdr:colOff>
      <xdr:row>44</xdr:row>
      <xdr:rowOff>70576</xdr:rowOff>
    </xdr:from>
    <xdr:to>
      <xdr:col>1</xdr:col>
      <xdr:colOff>1234046</xdr:colOff>
      <xdr:row>47</xdr:row>
      <xdr:rowOff>304801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24452" y="9210682"/>
          <a:ext cx="720000" cy="1089738"/>
        </a:xfrm>
        <a:prstGeom prst="rect">
          <a:avLst/>
        </a:prstGeom>
      </xdr:spPr>
    </xdr:pic>
    <xdr:clientData/>
  </xdr:twoCellAnchor>
  <xdr:twoCellAnchor editAs="oneCell">
    <xdr:from>
      <xdr:col>1</xdr:col>
      <xdr:colOff>151441</xdr:colOff>
      <xdr:row>40</xdr:row>
      <xdr:rowOff>51525</xdr:rowOff>
    </xdr:from>
    <xdr:to>
      <xdr:col>1</xdr:col>
      <xdr:colOff>1248246</xdr:colOff>
      <xdr:row>43</xdr:row>
      <xdr:rowOff>285750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35119" y="8330847"/>
          <a:ext cx="720000" cy="1096805"/>
        </a:xfrm>
        <a:prstGeom prst="rect">
          <a:avLst/>
        </a:prstGeom>
      </xdr:spPr>
    </xdr:pic>
    <xdr:clientData/>
  </xdr:twoCellAnchor>
  <xdr:twoCellAnchor editAs="oneCell">
    <xdr:from>
      <xdr:col>1</xdr:col>
      <xdr:colOff>152138</xdr:colOff>
      <xdr:row>48</xdr:row>
      <xdr:rowOff>70578</xdr:rowOff>
    </xdr:from>
    <xdr:to>
      <xdr:col>1</xdr:col>
      <xdr:colOff>1247778</xdr:colOff>
      <xdr:row>53</xdr:row>
      <xdr:rowOff>47624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01897" y="10117369"/>
          <a:ext cx="786671" cy="1095640"/>
        </a:xfrm>
        <a:prstGeom prst="rect">
          <a:avLst/>
        </a:prstGeom>
      </xdr:spPr>
    </xdr:pic>
    <xdr:clientData/>
  </xdr:twoCellAnchor>
  <xdr:twoCellAnchor editAs="oneCell">
    <xdr:from>
      <xdr:col>1</xdr:col>
      <xdr:colOff>100464</xdr:colOff>
      <xdr:row>55</xdr:row>
      <xdr:rowOff>76068</xdr:rowOff>
    </xdr:from>
    <xdr:to>
      <xdr:col>1</xdr:col>
      <xdr:colOff>1276349</xdr:colOff>
      <xdr:row>59</xdr:row>
      <xdr:rowOff>223473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86129" y="11210903"/>
          <a:ext cx="795105" cy="1175885"/>
        </a:xfrm>
        <a:prstGeom prst="rect">
          <a:avLst/>
        </a:prstGeom>
      </xdr:spPr>
    </xdr:pic>
    <xdr:clientData/>
  </xdr:twoCellAnchor>
  <xdr:twoCellAnchor editAs="oneCell">
    <xdr:from>
      <xdr:col>1</xdr:col>
      <xdr:colOff>58664</xdr:colOff>
      <xdr:row>76</xdr:row>
      <xdr:rowOff>36586</xdr:rowOff>
    </xdr:from>
    <xdr:to>
      <xdr:col>1</xdr:col>
      <xdr:colOff>1270936</xdr:colOff>
      <xdr:row>79</xdr:row>
      <xdr:rowOff>371477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49742" y="15052208"/>
          <a:ext cx="820666" cy="1212272"/>
        </a:xfrm>
        <a:prstGeom prst="rect">
          <a:avLst/>
        </a:prstGeom>
      </xdr:spPr>
    </xdr:pic>
    <xdr:clientData/>
  </xdr:twoCellAnchor>
  <xdr:twoCellAnchor editAs="oneCell">
    <xdr:from>
      <xdr:col>1</xdr:col>
      <xdr:colOff>53552</xdr:colOff>
      <xdr:row>80</xdr:row>
      <xdr:rowOff>36218</xdr:rowOff>
    </xdr:from>
    <xdr:to>
      <xdr:col>1</xdr:col>
      <xdr:colOff>1266828</xdr:colOff>
      <xdr:row>84</xdr:row>
      <xdr:rowOff>123827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87810" y="15932585"/>
          <a:ext cx="735309" cy="121327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85</xdr:row>
      <xdr:rowOff>57150</xdr:rowOff>
    </xdr:from>
    <xdr:to>
      <xdr:col>1</xdr:col>
      <xdr:colOff>1249544</xdr:colOff>
      <xdr:row>89</xdr:row>
      <xdr:rowOff>104775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17002125"/>
          <a:ext cx="1201918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56976</xdr:colOff>
      <xdr:row>90</xdr:row>
      <xdr:rowOff>38099</xdr:rowOff>
    </xdr:from>
    <xdr:to>
      <xdr:col>1</xdr:col>
      <xdr:colOff>1238254</xdr:colOff>
      <xdr:row>93</xdr:row>
      <xdr:rowOff>368298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34903" y="17771972"/>
          <a:ext cx="815974" cy="118127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94</xdr:row>
      <xdr:rowOff>66675</xdr:rowOff>
    </xdr:from>
    <xdr:to>
      <xdr:col>1</xdr:col>
      <xdr:colOff>1247775</xdr:colOff>
      <xdr:row>98</xdr:row>
      <xdr:rowOff>104774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1" y="18907125"/>
          <a:ext cx="1181099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66</xdr:row>
      <xdr:rowOff>66677</xdr:rowOff>
    </xdr:from>
    <xdr:to>
      <xdr:col>1</xdr:col>
      <xdr:colOff>1247775</xdr:colOff>
      <xdr:row>70</xdr:row>
      <xdr:rowOff>208129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3477877"/>
          <a:ext cx="1162050" cy="789152"/>
        </a:xfrm>
        <a:prstGeom prst="rect">
          <a:avLst/>
        </a:prstGeom>
      </xdr:spPr>
    </xdr:pic>
    <xdr:clientData/>
  </xdr:twoCellAnchor>
  <xdr:twoCellAnchor editAs="oneCell">
    <xdr:from>
      <xdr:col>1</xdr:col>
      <xdr:colOff>65536</xdr:colOff>
      <xdr:row>99</xdr:row>
      <xdr:rowOff>66678</xdr:rowOff>
    </xdr:from>
    <xdr:to>
      <xdr:col>1</xdr:col>
      <xdr:colOff>1238250</xdr:colOff>
      <xdr:row>103</xdr:row>
      <xdr:rowOff>104775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3307" y="19716182"/>
          <a:ext cx="847722" cy="117271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71</xdr:row>
      <xdr:rowOff>38101</xdr:rowOff>
    </xdr:from>
    <xdr:to>
      <xdr:col>1</xdr:col>
      <xdr:colOff>1266825</xdr:colOff>
      <xdr:row>75</xdr:row>
      <xdr:rowOff>209550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6" y="14354176"/>
          <a:ext cx="1190624" cy="819149"/>
        </a:xfrm>
        <a:prstGeom prst="rect">
          <a:avLst/>
        </a:prstGeom>
      </xdr:spPr>
    </xdr:pic>
    <xdr:clientData/>
  </xdr:twoCellAnchor>
  <xdr:twoCellAnchor editAs="oneCell">
    <xdr:from>
      <xdr:col>1</xdr:col>
      <xdr:colOff>114900</xdr:colOff>
      <xdr:row>8</xdr:row>
      <xdr:rowOff>45827</xdr:rowOff>
    </xdr:from>
    <xdr:to>
      <xdr:col>1</xdr:col>
      <xdr:colOff>1194900</xdr:colOff>
      <xdr:row>11</xdr:row>
      <xdr:rowOff>296410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81996" y="1683756"/>
          <a:ext cx="73635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12</xdr:row>
      <xdr:rowOff>38101</xdr:rowOff>
    </xdr:from>
    <xdr:to>
      <xdr:col>1</xdr:col>
      <xdr:colOff>1181100</xdr:colOff>
      <xdr:row>15</xdr:row>
      <xdr:rowOff>305966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1" y="2657476"/>
          <a:ext cx="1057274" cy="753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61</xdr:row>
      <xdr:rowOff>37261</xdr:rowOff>
    </xdr:from>
    <xdr:to>
      <xdr:col>1</xdr:col>
      <xdr:colOff>1257300</xdr:colOff>
      <xdr:row>65</xdr:row>
      <xdr:rowOff>228980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12543586"/>
          <a:ext cx="1171575" cy="8394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7620</xdr:rowOff>
    </xdr:from>
    <xdr:to>
      <xdr:col>0</xdr:col>
      <xdr:colOff>838200</xdr:colOff>
      <xdr:row>4</xdr:row>
      <xdr:rowOff>121920</xdr:rowOff>
    </xdr:to>
    <xdr:pic>
      <xdr:nvPicPr>
        <xdr:cNvPr id="104617" name="Picture 346" descr="Розовый Лого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" y="7620"/>
          <a:ext cx="8229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0</xdr:row>
      <xdr:rowOff>7620</xdr:rowOff>
    </xdr:from>
    <xdr:to>
      <xdr:col>0</xdr:col>
      <xdr:colOff>830580</xdr:colOff>
      <xdr:row>4</xdr:row>
      <xdr:rowOff>121920</xdr:rowOff>
    </xdr:to>
    <xdr:pic>
      <xdr:nvPicPr>
        <xdr:cNvPr id="105645" name="Picture 346" descr="Розовый Лого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" y="7620"/>
          <a:ext cx="80772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1882140</xdr:colOff>
      <xdr:row>4</xdr:row>
      <xdr:rowOff>68580</xdr:rowOff>
    </xdr:to>
    <xdr:pic>
      <xdr:nvPicPr>
        <xdr:cNvPr id="102565" name="Рисунок 2" descr="Prorab Лого горизонтальный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88214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0</xdr:row>
      <xdr:rowOff>7620</xdr:rowOff>
    </xdr:from>
    <xdr:to>
      <xdr:col>0</xdr:col>
      <xdr:colOff>830580</xdr:colOff>
      <xdr:row>4</xdr:row>
      <xdr:rowOff>121920</xdr:rowOff>
    </xdr:to>
    <xdr:pic>
      <xdr:nvPicPr>
        <xdr:cNvPr id="97446" name="Picture 346" descr="Розовый Лого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" y="7620"/>
          <a:ext cx="80772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17</xdr:row>
          <xdr:rowOff>38100</xdr:rowOff>
        </xdr:from>
        <xdr:to>
          <xdr:col>1</xdr:col>
          <xdr:colOff>47625</xdr:colOff>
          <xdr:row>19</xdr:row>
          <xdr:rowOff>95250</xdr:rowOff>
        </xdr:to>
        <xdr:sp macro="" textlink="">
          <xdr:nvSpPr>
            <xdr:cNvPr id="97281" name="Object 1" hidden="1">
              <a:extLst>
                <a:ext uri="{63B3BB69-23CF-44E3-9099-C40C66FF867C}">
                  <a14:compatExt spid="_x0000_s97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minal\data\Work\&#1054;&#1090;&#1095;&#1077;&#1090;&#1099;%20&#1080;%20&#1087;&#1083;&#1072;&#1085;&#1099;\&#1055;&#1083;&#1072;&#1085;&#1099;%20&#1085;&#1072;%202010\&#1062;&#1077;&#1085;&#1086;&#1074;&#1072;&#1103;%20&#1087;&#1086;&#1083;&#1080;&#1090;&#1080;&#1082;&#1072;%20&#1089;%202010%2018%2001%20&#1076;&#1083;&#1103;%20&#1088;&#1072;&#1089;&#1089;&#1099;&#1083;&#1086;&#108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\&#1054;&#1090;&#1095;&#1077;&#1090;&#1099;%20&#1080;%20&#1087;&#1083;&#1072;&#1085;&#1099;\&#1055;&#1083;&#1072;&#1085;&#1099;%20&#1085;&#1072;%202010\&#1062;&#1077;&#1085;&#1086;&#1074;&#1072;&#1103;%20&#1087;&#1086;&#1083;&#1080;&#1090;&#1080;&#1082;&#1072;%20&#1089;%202010%2018%2001%20&#1076;&#1083;&#1103;%20&#1088;&#1072;&#1089;&#1089;&#1099;&#1083;&#1086;&#108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7;&#1090;&#1080;&#1084;&#1072;-&#1087;&#1083;&#1102;&#1089;/AppData/Roaming/Skype/My%20Skype%20Received%20Files/&#1056;&#1072;&#1073;/30.03.16%20&#1062;&#1055;%20&#1076;&#1080;&#1083;&#1077;&#1088;&#1089;&#1082;&#1080;&#1081;%20&#1087;&#1088;&#1072;&#1081;&#1089;&#1083;&#1080;&#1089;&#1090;%20(&#1089;%20%2015%2004%2016)%20&#1089;&#1086;%20&#1089;&#1082;&#1080;&#1076;&#1082;&#1072;&#1084;&#1080;%20&#1080;%20&#1089;%20&#1074;&#1093;&#1086;&#1076;&#1103;&#1097;&#1080;&#1084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по клиентам "/>
      <sheetName val="Прайс Bayramix SEND"/>
      <sheetName val="в письмо"/>
    </sheetNames>
    <sheetDataSet>
      <sheetData sheetId="0">
        <row r="2">
          <cell r="A2" t="str">
            <v>клиент</v>
          </cell>
        </row>
        <row r="4">
          <cell r="A4" t="str">
            <v xml:space="preserve">ТриМстрой </v>
          </cell>
        </row>
        <row r="5">
          <cell r="A5" t="str">
            <v>РСУ</v>
          </cell>
        </row>
        <row r="6">
          <cell r="A6" t="str">
            <v>Лакра</v>
          </cell>
        </row>
        <row r="7">
          <cell r="A7" t="str">
            <v>"Турецкий Торговый Дом" ООО</v>
          </cell>
        </row>
        <row r="8">
          <cell r="A8" t="str">
            <v>"Дубль-Л"ООО</v>
          </cell>
        </row>
        <row r="9">
          <cell r="A9" t="str">
            <v>ИП Оздоев Ахмед Русланович</v>
          </cell>
        </row>
        <row r="10">
          <cell r="A10" t="str">
            <v>"БайрамБалт" ООО</v>
          </cell>
        </row>
        <row r="11">
          <cell r="A11" t="str">
            <v>"Орион-Экспрессия" ООО</v>
          </cell>
        </row>
        <row r="12">
          <cell r="A12" t="str">
            <v>"БайрамБалт" общий</v>
          </cell>
        </row>
        <row r="13">
          <cell r="A13" t="str">
            <v>Торговый Дом  "Велес" ООО</v>
          </cell>
        </row>
        <row r="14">
          <cell r="A14" t="str">
            <v>"Альтена"ООО</v>
          </cell>
        </row>
        <row r="15">
          <cell r="A15" t="str">
            <v>Федяев</v>
          </cell>
        </row>
        <row r="16">
          <cell r="A16" t="str">
            <v>ИП Клименко Елена Анатольевна</v>
          </cell>
        </row>
        <row r="17">
          <cell r="A17" t="str">
            <v>ИП Милёшин О</v>
          </cell>
        </row>
        <row r="18">
          <cell r="A18" t="str">
            <v>Технострой</v>
          </cell>
        </row>
        <row r="19">
          <cell r="A19" t="str">
            <v>"Краски XXIвек" ООО</v>
          </cell>
        </row>
        <row r="20">
          <cell r="A20" t="str">
            <v>"Экспо-Строй" ООО</v>
          </cell>
        </row>
        <row r="21">
          <cell r="A21" t="str">
            <v>МВ-СтройООО</v>
          </cell>
        </row>
        <row r="22">
          <cell r="A22" t="str">
            <v>ПФ"Спецпроммонтаж" ООО</v>
          </cell>
        </row>
        <row r="23">
          <cell r="A23" t="str">
            <v>"СтройТорг" ООО Клондайк +</v>
          </cell>
        </row>
        <row r="24">
          <cell r="A24" t="str">
            <v>"Стройинтер" ЗАО Пермь</v>
          </cell>
        </row>
        <row r="25">
          <cell r="A25" t="str">
            <v>"Евростиль"ООО Череповец</v>
          </cell>
        </row>
        <row r="26">
          <cell r="A26" t="str">
            <v>ИПБОЮЛ Шевченко  Надежда Степановна</v>
          </cell>
        </row>
        <row r="27">
          <cell r="A27" t="str">
            <v>ИП Кудашев Игорь Владимирович</v>
          </cell>
        </row>
        <row r="28">
          <cell r="A28" t="str">
            <v>"ЭКАУНТ ТРЕЙДИНГ" УП</v>
          </cell>
        </row>
        <row r="29">
          <cell r="A29" t="str">
            <v>"СтальКомплект"ООО</v>
          </cell>
        </row>
        <row r="30">
          <cell r="A30" t="str">
            <v>ИП Пенькова Лолита Павловна</v>
          </cell>
        </row>
        <row r="31">
          <cell r="A31" t="str">
            <v>"Терра-Колор"ООО</v>
          </cell>
        </row>
        <row r="32">
          <cell r="A32" t="str">
            <v>"ЛайтСтрой" ООО</v>
          </cell>
        </row>
        <row r="33">
          <cell r="A33" t="str">
            <v>ПКФ Символ</v>
          </cell>
        </row>
        <row r="34">
          <cell r="A34" t="str">
            <v>ЧЛ Алексеев К.</v>
          </cell>
        </row>
        <row r="35">
          <cell r="A35" t="str">
            <v>"ЕКС" ООО</v>
          </cell>
        </row>
        <row r="36">
          <cell r="A36" t="str">
            <v>ИП Орлов Сергей Вячеславович</v>
          </cell>
        </row>
        <row r="37">
          <cell r="A37" t="str">
            <v>ИП Будикин А.Д.  Печера</v>
          </cell>
        </row>
        <row r="38">
          <cell r="A38" t="str">
            <v>"ЮНИСТРОЙ" ТД ООО</v>
          </cell>
        </row>
        <row r="39">
          <cell r="A39" t="str">
            <v>"Шелангерские краски"ООО</v>
          </cell>
        </row>
        <row r="40">
          <cell r="A40" t="str">
            <v>"Ролс-Дельта"ООО</v>
          </cell>
        </row>
        <row r="41">
          <cell r="A41" t="str">
            <v>"Строй Сити" - селти</v>
          </cell>
        </row>
        <row r="42">
          <cell r="A42" t="str">
            <v>"Проминвест" ЗАО</v>
          </cell>
        </row>
        <row r="43">
          <cell r="A43" t="str">
            <v>ИП Мазняк</v>
          </cell>
        </row>
        <row r="44">
          <cell r="A44" t="str">
            <v>"Вантаа"ООО</v>
          </cell>
        </row>
        <row r="45">
          <cell r="A45" t="str">
            <v>ПБОЮЛ Цыганов А.И.</v>
          </cell>
        </row>
        <row r="46">
          <cell r="A46" t="str">
            <v>"Скарабей" ТК</v>
          </cell>
        </row>
        <row r="47">
          <cell r="A47" t="str">
            <v>"КОСМА-Сервис" ООО</v>
          </cell>
        </row>
        <row r="48">
          <cell r="A48" t="str">
            <v>"Очаковский строительный комбинат"ООО</v>
          </cell>
        </row>
        <row r="49">
          <cell r="A49" t="str">
            <v>"Пилон"  ЭПФ ООО</v>
          </cell>
        </row>
        <row r="50">
          <cell r="A50" t="str">
            <v>Де Га</v>
          </cell>
        </row>
        <row r="51">
          <cell r="A51" t="str">
            <v>"Строй Град"ООО</v>
          </cell>
        </row>
        <row r="52">
          <cell r="A52" t="str">
            <v>Саха-Торг  ООО</v>
          </cell>
        </row>
        <row r="53">
          <cell r="A53" t="str">
            <v>"Большой Ремонт" ООО</v>
          </cell>
        </row>
        <row r="54">
          <cell r="A54" t="str">
            <v>ИП Кислицына</v>
          </cell>
        </row>
        <row r="55">
          <cell r="A55" t="str">
            <v>ИП Заркова В.Н.</v>
          </cell>
        </row>
        <row r="56">
          <cell r="A56" t="str">
            <v>ИП Навина Светлана Юрьевна</v>
          </cell>
        </row>
        <row r="57">
          <cell r="A57" t="str">
            <v>ИП Венгерец Дмитрий Анатольевич</v>
          </cell>
        </row>
        <row r="58">
          <cell r="A58" t="str">
            <v>"Стрела"ЗАО</v>
          </cell>
        </row>
        <row r="59">
          <cell r="A59" t="str">
            <v>"Компания Штат" ООО</v>
          </cell>
        </row>
        <row r="60">
          <cell r="A60" t="str">
            <v>ИП Сайфутдинов А.Н.</v>
          </cell>
        </row>
        <row r="61">
          <cell r="A61" t="str">
            <v>ИП Мухаметзянова Лилия Раилевна</v>
          </cell>
        </row>
        <row r="62">
          <cell r="A62" t="str">
            <v>"Аладдин" ООО дом</v>
          </cell>
        </row>
        <row r="63">
          <cell r="A63" t="str">
            <v>"СК Альянс"ООО</v>
          </cell>
        </row>
        <row r="64">
          <cell r="A64" t="str">
            <v>"Квадро" ООО</v>
          </cell>
        </row>
        <row r="65">
          <cell r="A65" t="str">
            <v>Ремонт. RuООО</v>
          </cell>
        </row>
        <row r="66">
          <cell r="A66" t="str">
            <v>ИП Сафрошкин В.А.</v>
          </cell>
        </row>
        <row r="67">
          <cell r="A67" t="str">
            <v>"Спартак-отделочные материалы" ООО</v>
          </cell>
        </row>
        <row r="68">
          <cell r="A68" t="str">
            <v>"Колер-Сити" ООО</v>
          </cell>
        </row>
        <row r="69">
          <cell r="A69" t="str">
            <v>Предприниматель Шаповалова Н.В.</v>
          </cell>
        </row>
        <row r="70">
          <cell r="A70" t="str">
            <v>"СМ ПРОФИ" ООО</v>
          </cell>
        </row>
        <row r="71">
          <cell r="A71" t="str">
            <v>"ФарБорС М" ООО</v>
          </cell>
        </row>
        <row r="72">
          <cell r="A72" t="str">
            <v>"СтройТерминал" (Калуга)</v>
          </cell>
        </row>
        <row r="73">
          <cell r="A73" t="str">
            <v>ИП Красильникова А.В.</v>
          </cell>
        </row>
        <row r="74">
          <cell r="A74" t="str">
            <v>ИП Санжара Константин Викторович</v>
          </cell>
        </row>
        <row r="75">
          <cell r="A75" t="str">
            <v>ИП Беззубова Е.Н.</v>
          </cell>
        </row>
        <row r="76">
          <cell r="A76" t="str">
            <v>"АртРевю"ООО</v>
          </cell>
        </row>
        <row r="77">
          <cell r="A77" t="str">
            <v>"Декор Объект" ООО</v>
          </cell>
        </row>
        <row r="78">
          <cell r="A78" t="str">
            <v>"Технострой-Отделочные Материалы"ООО</v>
          </cell>
        </row>
        <row r="79">
          <cell r="A79" t="str">
            <v>"Проминвест" ЗАО Кострома</v>
          </cell>
        </row>
        <row r="80">
          <cell r="A80" t="str">
            <v>"Новый стиль"ООО</v>
          </cell>
        </row>
        <row r="81">
          <cell r="A81" t="str">
            <v>"Компания АСТШ" ОАО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по клиентам "/>
      <sheetName val="Прайс Bayramix SEND"/>
      <sheetName val="в письмо"/>
    </sheetNames>
    <sheetDataSet>
      <sheetData sheetId="0">
        <row r="2">
          <cell r="A2" t="str">
            <v>клиент</v>
          </cell>
        </row>
        <row r="4">
          <cell r="A4" t="str">
            <v xml:space="preserve">ТриМстрой </v>
          </cell>
        </row>
        <row r="5">
          <cell r="A5" t="str">
            <v>РСУ</v>
          </cell>
        </row>
        <row r="6">
          <cell r="A6" t="str">
            <v>Лакра</v>
          </cell>
        </row>
        <row r="7">
          <cell r="A7" t="str">
            <v>"Турецкий Торговый Дом" ООО</v>
          </cell>
        </row>
        <row r="8">
          <cell r="A8" t="str">
            <v>"Дубль-Л"ООО</v>
          </cell>
        </row>
        <row r="9">
          <cell r="A9" t="str">
            <v>ИП Оздоев Ахмед Русланович</v>
          </cell>
        </row>
        <row r="10">
          <cell r="A10" t="str">
            <v>"БайрамБалт" ООО</v>
          </cell>
        </row>
        <row r="11">
          <cell r="A11" t="str">
            <v>"Орион-Экспрессия" ООО</v>
          </cell>
        </row>
        <row r="12">
          <cell r="A12" t="str">
            <v>"БайрамБалт" общий</v>
          </cell>
        </row>
        <row r="13">
          <cell r="A13" t="str">
            <v>Торговый Дом  "Велес" ООО</v>
          </cell>
        </row>
        <row r="14">
          <cell r="A14" t="str">
            <v>"Альтена"ООО</v>
          </cell>
        </row>
        <row r="15">
          <cell r="A15" t="str">
            <v>Федяев</v>
          </cell>
        </row>
        <row r="16">
          <cell r="A16" t="str">
            <v>ИП Клименко Елена Анатольевна</v>
          </cell>
        </row>
        <row r="17">
          <cell r="A17" t="str">
            <v>ИП Милёшин О</v>
          </cell>
        </row>
        <row r="18">
          <cell r="A18" t="str">
            <v>Технострой</v>
          </cell>
        </row>
        <row r="19">
          <cell r="A19" t="str">
            <v>"Краски XXIвек" ООО</v>
          </cell>
        </row>
        <row r="20">
          <cell r="A20" t="str">
            <v>"Экспо-Строй" ООО</v>
          </cell>
        </row>
        <row r="21">
          <cell r="A21" t="str">
            <v>МВ-СтройООО</v>
          </cell>
        </row>
        <row r="22">
          <cell r="A22" t="str">
            <v>ПФ"Спецпроммонтаж" ООО</v>
          </cell>
        </row>
        <row r="23">
          <cell r="A23" t="str">
            <v>"СтройТорг" ООО Клондайк +</v>
          </cell>
        </row>
        <row r="24">
          <cell r="A24" t="str">
            <v>"Стройинтер" ЗАО Пермь</v>
          </cell>
        </row>
        <row r="25">
          <cell r="A25" t="str">
            <v>"Евростиль"ООО Череповец</v>
          </cell>
        </row>
        <row r="26">
          <cell r="A26" t="str">
            <v>ИПБОЮЛ Шевченко  Надежда Степановна</v>
          </cell>
        </row>
        <row r="27">
          <cell r="A27" t="str">
            <v>ИП Кудашев Игорь Владимирович</v>
          </cell>
        </row>
        <row r="28">
          <cell r="A28" t="str">
            <v>"ЭКАУНТ ТРЕЙДИНГ" УП</v>
          </cell>
        </row>
        <row r="29">
          <cell r="A29" t="str">
            <v>"СтальКомплект"ООО</v>
          </cell>
        </row>
        <row r="30">
          <cell r="A30" t="str">
            <v>ИП Пенькова Лолита Павловна</v>
          </cell>
        </row>
        <row r="31">
          <cell r="A31" t="str">
            <v>"Терра-Колор"ООО</v>
          </cell>
        </row>
        <row r="32">
          <cell r="A32" t="str">
            <v>"ЛайтСтрой" ООО</v>
          </cell>
        </row>
        <row r="33">
          <cell r="A33" t="str">
            <v>ПКФ Символ</v>
          </cell>
        </row>
        <row r="34">
          <cell r="A34" t="str">
            <v>ЧЛ Алексеев К.</v>
          </cell>
        </row>
        <row r="35">
          <cell r="A35" t="str">
            <v>"ЕКС" ООО</v>
          </cell>
        </row>
        <row r="36">
          <cell r="A36" t="str">
            <v>ИП Орлов Сергей Вячеславович</v>
          </cell>
        </row>
        <row r="37">
          <cell r="A37" t="str">
            <v>ИП Будикин А.Д.  Печера</v>
          </cell>
        </row>
        <row r="38">
          <cell r="A38" t="str">
            <v>"ЮНИСТРОЙ" ТД ООО</v>
          </cell>
        </row>
        <row r="39">
          <cell r="A39" t="str">
            <v>"Шелангерские краски"ООО</v>
          </cell>
        </row>
        <row r="40">
          <cell r="A40" t="str">
            <v>"Ролс-Дельта"ООО</v>
          </cell>
        </row>
        <row r="41">
          <cell r="A41" t="str">
            <v>"Строй Сити" - селти</v>
          </cell>
        </row>
        <row r="42">
          <cell r="A42" t="str">
            <v>"Проминвест" ЗАО</v>
          </cell>
        </row>
        <row r="43">
          <cell r="A43" t="str">
            <v>ИП Мазняк</v>
          </cell>
        </row>
        <row r="44">
          <cell r="A44" t="str">
            <v>"Вантаа"ООО</v>
          </cell>
        </row>
        <row r="45">
          <cell r="A45" t="str">
            <v>ПБОЮЛ Цыганов А.И.</v>
          </cell>
        </row>
        <row r="46">
          <cell r="A46" t="str">
            <v>"Скарабей" ТК</v>
          </cell>
        </row>
        <row r="47">
          <cell r="A47" t="str">
            <v>"КОСМА-Сервис" ООО</v>
          </cell>
        </row>
        <row r="48">
          <cell r="A48" t="str">
            <v>"Очаковский строительный комбинат"ООО</v>
          </cell>
        </row>
        <row r="49">
          <cell r="A49" t="str">
            <v>"Пилон"  ЭПФ ООО</v>
          </cell>
        </row>
        <row r="50">
          <cell r="A50" t="str">
            <v>Де Га</v>
          </cell>
        </row>
        <row r="51">
          <cell r="A51" t="str">
            <v>"Строй Град"ООО</v>
          </cell>
        </row>
        <row r="52">
          <cell r="A52" t="str">
            <v>Саха-Торг  ООО</v>
          </cell>
        </row>
        <row r="53">
          <cell r="A53" t="str">
            <v>"Большой Ремонт" ООО</v>
          </cell>
        </row>
        <row r="54">
          <cell r="A54" t="str">
            <v>ИП Кислицына</v>
          </cell>
        </row>
        <row r="55">
          <cell r="A55" t="str">
            <v>ИП Заркова В.Н.</v>
          </cell>
        </row>
        <row r="56">
          <cell r="A56" t="str">
            <v>ИП Навина Светлана Юрьевна</v>
          </cell>
        </row>
        <row r="57">
          <cell r="A57" t="str">
            <v>ИП Венгерец Дмитрий Анатольевич</v>
          </cell>
        </row>
        <row r="58">
          <cell r="A58" t="str">
            <v>"Стрела"ЗАО</v>
          </cell>
        </row>
        <row r="59">
          <cell r="A59" t="str">
            <v>"Компания Штат" ООО</v>
          </cell>
        </row>
        <row r="60">
          <cell r="A60" t="str">
            <v>ИП Сайфутдинов А.Н.</v>
          </cell>
        </row>
        <row r="61">
          <cell r="A61" t="str">
            <v>ИП Мухаметзянова Лилия Раилевна</v>
          </cell>
        </row>
        <row r="62">
          <cell r="A62" t="str">
            <v>"Аладдин" ООО дом</v>
          </cell>
        </row>
        <row r="63">
          <cell r="A63" t="str">
            <v>"СК Альянс"ООО</v>
          </cell>
        </row>
        <row r="64">
          <cell r="A64" t="str">
            <v>"Квадро" ООО</v>
          </cell>
        </row>
        <row r="65">
          <cell r="A65" t="str">
            <v>Ремонт. RuООО</v>
          </cell>
        </row>
        <row r="66">
          <cell r="A66" t="str">
            <v>ИП Сафрошкин В.А.</v>
          </cell>
        </row>
        <row r="67">
          <cell r="A67" t="str">
            <v>"Спартак-отделочные материалы" ООО</v>
          </cell>
        </row>
        <row r="68">
          <cell r="A68" t="str">
            <v>"Колер-Сити" ООО</v>
          </cell>
        </row>
        <row r="69">
          <cell r="A69" t="str">
            <v>Предприниматель Шаповалова Н.В.</v>
          </cell>
        </row>
        <row r="70">
          <cell r="A70" t="str">
            <v>"СМ ПРОФИ" ООО</v>
          </cell>
        </row>
        <row r="71">
          <cell r="A71" t="str">
            <v>"ФарБорС М" ООО</v>
          </cell>
        </row>
        <row r="72">
          <cell r="A72" t="str">
            <v>"СтройТерминал" (Калуга)</v>
          </cell>
        </row>
        <row r="73">
          <cell r="A73" t="str">
            <v>ИП Красильникова А.В.</v>
          </cell>
        </row>
        <row r="74">
          <cell r="A74" t="str">
            <v>ИП Санжара Константин Викторович</v>
          </cell>
        </row>
        <row r="75">
          <cell r="A75" t="str">
            <v>ИП Беззубова Е.Н.</v>
          </cell>
        </row>
        <row r="76">
          <cell r="A76" t="str">
            <v>"АртРевю"ООО</v>
          </cell>
        </row>
        <row r="77">
          <cell r="A77" t="str">
            <v>"Декор Объект" ООО</v>
          </cell>
        </row>
        <row r="78">
          <cell r="A78" t="str">
            <v>"Технострой-Отделочные Материалы"ООО</v>
          </cell>
        </row>
        <row r="79">
          <cell r="A79" t="str">
            <v>"Проминвест" ЗАО Кострома</v>
          </cell>
        </row>
        <row r="80">
          <cell r="A80" t="str">
            <v>"Новый стиль"ООО</v>
          </cell>
        </row>
        <row r="81">
          <cell r="A81" t="str">
            <v>"Компания АСТШ" ОАО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овая политика"/>
      <sheetName val="OLSTA"/>
      <sheetName val="Decorazza"/>
      <sheetName val="Decorazza (за 1м.кв)"/>
      <sheetName val="Штукатурки Bayramix"/>
      <sheetName val="Краски Bayramix"/>
      <sheetName val="ДОМ Prorab "/>
      <sheetName val="ЖИДКИЕ ОБОИ"/>
      <sheetName val="пластер"/>
      <sheetName val="Cladstone"/>
      <sheetName val="SP"/>
      <sheetName val="Инструменты"/>
      <sheetName val="Окрасочное оборудованние"/>
      <sheetName val="по работам 2012"/>
      <sheetName val="Акция в КК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O11">
            <v>680</v>
          </cell>
        </row>
        <row r="16">
          <cell r="O16">
            <v>650</v>
          </cell>
        </row>
        <row r="19">
          <cell r="O19">
            <v>775</v>
          </cell>
        </row>
        <row r="22">
          <cell r="O22">
            <v>595</v>
          </cell>
        </row>
        <row r="25">
          <cell r="O25">
            <v>1270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28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65"/>
  <sheetViews>
    <sheetView workbookViewId="0">
      <selection activeCell="N24" sqref="N23:N24"/>
    </sheetView>
  </sheetViews>
  <sheetFormatPr defaultRowHeight="12.75"/>
  <cols>
    <col min="1" max="1" width="25.42578125" style="278" customWidth="1"/>
    <col min="2" max="2" width="64" style="278" customWidth="1"/>
    <col min="3" max="3" width="7.42578125" style="278" customWidth="1"/>
    <col min="4" max="4" width="9.42578125" style="278" customWidth="1"/>
    <col min="5" max="5" width="12.42578125" style="278" bestFit="1" customWidth="1"/>
    <col min="6" max="6" width="9.140625" style="24" customWidth="1"/>
    <col min="7" max="7" width="8.28515625" style="3" customWidth="1"/>
    <col min="8" max="8" width="7.5703125" style="278" customWidth="1"/>
    <col min="9" max="9" width="7.28515625" style="3" bestFit="1" customWidth="1"/>
    <col min="10" max="10" width="10.140625" style="12" customWidth="1"/>
    <col min="11" max="12" width="3" style="278" hidden="1" customWidth="1"/>
  </cols>
  <sheetData>
    <row r="1" spans="1:12" ht="14.25">
      <c r="A1" s="4"/>
      <c r="B1" s="374" t="s">
        <v>547</v>
      </c>
      <c r="C1" s="374"/>
      <c r="D1" s="374"/>
      <c r="E1" s="374"/>
      <c r="F1" s="371" t="s">
        <v>549</v>
      </c>
      <c r="G1" s="371"/>
      <c r="H1" s="371"/>
      <c r="I1" s="371"/>
      <c r="J1" s="371"/>
      <c r="K1" s="4"/>
      <c r="L1" s="4"/>
    </row>
    <row r="2" spans="1:12">
      <c r="A2" s="31"/>
      <c r="B2" s="374"/>
      <c r="C2" s="374"/>
      <c r="D2" s="374"/>
      <c r="E2" s="374"/>
      <c r="F2" s="372" t="s">
        <v>550</v>
      </c>
      <c r="G2" s="372"/>
      <c r="H2" s="372"/>
      <c r="I2" s="372"/>
      <c r="J2" s="372"/>
    </row>
    <row r="3" spans="1:12">
      <c r="A3" s="31"/>
      <c r="B3" s="374"/>
      <c r="C3" s="374"/>
      <c r="D3" s="374"/>
      <c r="E3" s="374"/>
      <c r="F3" s="373" t="s">
        <v>551</v>
      </c>
      <c r="G3" s="373"/>
      <c r="H3" s="373"/>
      <c r="I3" s="373"/>
      <c r="J3" s="373"/>
    </row>
    <row r="4" spans="1:12">
      <c r="A4" s="31"/>
      <c r="B4" s="374"/>
      <c r="C4" s="374"/>
      <c r="D4" s="374"/>
      <c r="E4" s="374"/>
      <c r="F4" s="372" t="s">
        <v>552</v>
      </c>
      <c r="G4" s="372"/>
      <c r="H4" s="372"/>
      <c r="I4" s="372"/>
      <c r="J4" s="372"/>
      <c r="K4" s="4"/>
      <c r="L4" s="4"/>
    </row>
    <row r="5" spans="1:12" ht="15.75">
      <c r="A5" s="32"/>
      <c r="B5" s="375"/>
      <c r="C5" s="375"/>
      <c r="D5" s="375"/>
      <c r="E5" s="375"/>
      <c r="F5" s="17"/>
      <c r="G5" s="55"/>
      <c r="H5" s="4"/>
      <c r="I5" s="21"/>
      <c r="J5" s="294" t="s">
        <v>425</v>
      </c>
      <c r="K5" s="4"/>
      <c r="L5" s="4"/>
    </row>
    <row r="6" spans="1:12" ht="45">
      <c r="A6" s="376" t="s">
        <v>77</v>
      </c>
      <c r="B6" s="377"/>
      <c r="C6" s="59" t="s">
        <v>74</v>
      </c>
      <c r="D6" s="27" t="s">
        <v>75</v>
      </c>
      <c r="E6" s="185" t="s">
        <v>70</v>
      </c>
      <c r="F6" s="295" t="s">
        <v>300</v>
      </c>
      <c r="G6" s="295" t="s">
        <v>5</v>
      </c>
      <c r="H6" s="62" t="s">
        <v>3</v>
      </c>
      <c r="I6" s="296" t="s">
        <v>4</v>
      </c>
      <c r="J6" s="27" t="s">
        <v>69</v>
      </c>
      <c r="K6" s="6"/>
      <c r="L6" s="6"/>
    </row>
    <row r="7" spans="1:12" ht="15">
      <c r="A7" s="297" t="s">
        <v>426</v>
      </c>
      <c r="B7" s="298"/>
      <c r="C7" s="298"/>
      <c r="D7" s="298"/>
      <c r="E7" s="298"/>
      <c r="F7" s="299"/>
      <c r="G7" s="298"/>
      <c r="H7" s="298"/>
      <c r="I7" s="298"/>
      <c r="J7" s="300"/>
      <c r="K7" s="301"/>
      <c r="L7" s="302"/>
    </row>
    <row r="8" spans="1:12" ht="15" customHeight="1">
      <c r="A8" s="370" t="s">
        <v>427</v>
      </c>
      <c r="B8" s="369" t="s">
        <v>428</v>
      </c>
      <c r="C8" s="303">
        <f>C$16/D$16*D8</f>
        <v>1.22</v>
      </c>
      <c r="D8" s="246">
        <v>0.9</v>
      </c>
      <c r="E8" s="360" t="s">
        <v>429</v>
      </c>
      <c r="F8" s="245">
        <v>610</v>
      </c>
      <c r="G8" s="244">
        <f t="shared" ref="G8:G47" si="0">F8/C8</f>
        <v>500</v>
      </c>
      <c r="H8" s="243">
        <f t="shared" ref="H8:H34" si="1">D8*K8</f>
        <v>10.8</v>
      </c>
      <c r="I8" s="242">
        <f t="shared" ref="I8:I34" si="2">F8/H8</f>
        <v>56.481481481481481</v>
      </c>
      <c r="J8" s="251">
        <v>378</v>
      </c>
      <c r="K8" s="254">
        <v>12</v>
      </c>
    </row>
    <row r="9" spans="1:12" ht="15" customHeight="1">
      <c r="A9" s="370"/>
      <c r="B9" s="369"/>
      <c r="C9" s="303">
        <f>C$16/D$16*D9</f>
        <v>3.6599999999999997</v>
      </c>
      <c r="D9" s="246">
        <v>2.7</v>
      </c>
      <c r="E9" s="360"/>
      <c r="F9" s="245">
        <v>1650</v>
      </c>
      <c r="G9" s="244">
        <f t="shared" si="0"/>
        <v>450.81967213114757</v>
      </c>
      <c r="H9" s="243">
        <f t="shared" si="1"/>
        <v>32.400000000000006</v>
      </c>
      <c r="I9" s="242">
        <f t="shared" si="2"/>
        <v>50.925925925925917</v>
      </c>
      <c r="J9" s="241">
        <v>180</v>
      </c>
      <c r="K9" s="254">
        <v>12</v>
      </c>
    </row>
    <row r="10" spans="1:12" ht="15" customHeight="1">
      <c r="A10" s="370"/>
      <c r="B10" s="369"/>
      <c r="C10" s="246">
        <v>12.2</v>
      </c>
      <c r="D10" s="246">
        <v>9</v>
      </c>
      <c r="E10" s="360"/>
      <c r="F10" s="245">
        <v>4980</v>
      </c>
      <c r="G10" s="244">
        <f t="shared" si="0"/>
        <v>408.19672131147541</v>
      </c>
      <c r="H10" s="243">
        <f t="shared" si="1"/>
        <v>108</v>
      </c>
      <c r="I10" s="242">
        <f t="shared" si="2"/>
        <v>46.111111111111114</v>
      </c>
      <c r="J10" s="251">
        <v>44</v>
      </c>
      <c r="K10" s="254">
        <v>12</v>
      </c>
    </row>
    <row r="11" spans="1:12" ht="15" customHeight="1">
      <c r="A11" s="370"/>
      <c r="B11" s="369" t="s">
        <v>410</v>
      </c>
      <c r="C11" s="303">
        <f>C$19/D$19*D11</f>
        <v>1.17</v>
      </c>
      <c r="D11" s="246">
        <v>0.9</v>
      </c>
      <c r="E11" s="360" t="s">
        <v>429</v>
      </c>
      <c r="F11" s="245">
        <v>410</v>
      </c>
      <c r="G11" s="244">
        <f t="shared" si="0"/>
        <v>350.42735042735046</v>
      </c>
      <c r="H11" s="243">
        <f t="shared" si="1"/>
        <v>10.8</v>
      </c>
      <c r="I11" s="242">
        <f t="shared" si="2"/>
        <v>37.962962962962962</v>
      </c>
      <c r="J11" s="251">
        <v>378</v>
      </c>
      <c r="K11" s="254">
        <v>12</v>
      </c>
    </row>
    <row r="12" spans="1:12" ht="15" customHeight="1">
      <c r="A12" s="370"/>
      <c r="B12" s="369"/>
      <c r="C12" s="303">
        <f>C$19/D$19*D12</f>
        <v>3.51</v>
      </c>
      <c r="D12" s="246">
        <v>2.7</v>
      </c>
      <c r="E12" s="360"/>
      <c r="F12" s="245">
        <v>1120</v>
      </c>
      <c r="G12" s="244">
        <f t="shared" si="0"/>
        <v>319.08831908831911</v>
      </c>
      <c r="H12" s="243">
        <f t="shared" si="1"/>
        <v>32.400000000000006</v>
      </c>
      <c r="I12" s="242">
        <f t="shared" si="2"/>
        <v>34.567901234567898</v>
      </c>
      <c r="J12" s="241">
        <v>180</v>
      </c>
      <c r="K12" s="254">
        <v>12</v>
      </c>
    </row>
    <row r="13" spans="1:12" ht="15" customHeight="1">
      <c r="A13" s="370"/>
      <c r="B13" s="369"/>
      <c r="C13" s="246">
        <v>11.7</v>
      </c>
      <c r="D13" s="246">
        <v>9</v>
      </c>
      <c r="E13" s="360"/>
      <c r="F13" s="245">
        <v>3380</v>
      </c>
      <c r="G13" s="244">
        <f t="shared" si="0"/>
        <v>288.88888888888891</v>
      </c>
      <c r="H13" s="243">
        <f t="shared" si="1"/>
        <v>108</v>
      </c>
      <c r="I13" s="242">
        <f t="shared" si="2"/>
        <v>31.296296296296298</v>
      </c>
      <c r="J13" s="251">
        <v>44</v>
      </c>
      <c r="K13" s="254">
        <v>12</v>
      </c>
    </row>
    <row r="14" spans="1:12" ht="15" customHeight="1">
      <c r="A14" s="370" t="s">
        <v>430</v>
      </c>
      <c r="B14" s="369" t="s">
        <v>431</v>
      </c>
      <c r="C14" s="303">
        <f>C$16/D$16*D14</f>
        <v>1.22</v>
      </c>
      <c r="D14" s="246">
        <v>0.9</v>
      </c>
      <c r="E14" s="360" t="s">
        <v>429</v>
      </c>
      <c r="F14" s="245">
        <v>580</v>
      </c>
      <c r="G14" s="244">
        <f t="shared" si="0"/>
        <v>475.40983606557376</v>
      </c>
      <c r="H14" s="243">
        <f t="shared" si="1"/>
        <v>10.8</v>
      </c>
      <c r="I14" s="242">
        <f t="shared" si="2"/>
        <v>53.703703703703702</v>
      </c>
      <c r="J14" s="251">
        <v>378</v>
      </c>
      <c r="K14" s="254">
        <v>12</v>
      </c>
    </row>
    <row r="15" spans="1:12" ht="15" customHeight="1">
      <c r="A15" s="370"/>
      <c r="B15" s="369"/>
      <c r="C15" s="303">
        <f>C$16/D$16*D15</f>
        <v>3.6599999999999997</v>
      </c>
      <c r="D15" s="246">
        <v>2.7</v>
      </c>
      <c r="E15" s="360"/>
      <c r="F15" s="245">
        <v>1570</v>
      </c>
      <c r="G15" s="244">
        <f t="shared" si="0"/>
        <v>428.96174863387984</v>
      </c>
      <c r="H15" s="243">
        <f t="shared" si="1"/>
        <v>32.400000000000006</v>
      </c>
      <c r="I15" s="242">
        <f t="shared" si="2"/>
        <v>48.456790123456784</v>
      </c>
      <c r="J15" s="241">
        <v>180</v>
      </c>
      <c r="K15" s="254">
        <v>12</v>
      </c>
    </row>
    <row r="16" spans="1:12" ht="15" customHeight="1">
      <c r="A16" s="370"/>
      <c r="B16" s="369"/>
      <c r="C16" s="246">
        <v>12.2</v>
      </c>
      <c r="D16" s="246">
        <v>9</v>
      </c>
      <c r="E16" s="360"/>
      <c r="F16" s="245">
        <v>4750</v>
      </c>
      <c r="G16" s="244">
        <f t="shared" si="0"/>
        <v>389.34426229508199</v>
      </c>
      <c r="H16" s="243">
        <f t="shared" si="1"/>
        <v>108</v>
      </c>
      <c r="I16" s="242">
        <f t="shared" si="2"/>
        <v>43.981481481481481</v>
      </c>
      <c r="J16" s="251">
        <v>44</v>
      </c>
      <c r="K16" s="254">
        <v>12</v>
      </c>
    </row>
    <row r="17" spans="1:11" ht="15" customHeight="1">
      <c r="A17" s="370"/>
      <c r="B17" s="369" t="s">
        <v>432</v>
      </c>
      <c r="C17" s="303">
        <f>C$19/D$19*D17</f>
        <v>1.17</v>
      </c>
      <c r="D17" s="246">
        <v>0.9</v>
      </c>
      <c r="E17" s="360" t="s">
        <v>429</v>
      </c>
      <c r="F17" s="245">
        <v>400</v>
      </c>
      <c r="G17" s="244">
        <f t="shared" si="0"/>
        <v>341.88034188034192</v>
      </c>
      <c r="H17" s="243">
        <f t="shared" si="1"/>
        <v>10.8</v>
      </c>
      <c r="I17" s="242">
        <f t="shared" si="2"/>
        <v>37.037037037037038</v>
      </c>
      <c r="J17" s="251">
        <v>378</v>
      </c>
      <c r="K17" s="254">
        <v>12</v>
      </c>
    </row>
    <row r="18" spans="1:11" ht="15" customHeight="1">
      <c r="A18" s="370"/>
      <c r="B18" s="369"/>
      <c r="C18" s="303">
        <f>C$19/D$19*D18</f>
        <v>3.51</v>
      </c>
      <c r="D18" s="246">
        <v>2.7</v>
      </c>
      <c r="E18" s="360"/>
      <c r="F18" s="245">
        <v>1070</v>
      </c>
      <c r="G18" s="244">
        <f t="shared" si="0"/>
        <v>304.84330484330485</v>
      </c>
      <c r="H18" s="243">
        <f t="shared" si="1"/>
        <v>32.400000000000006</v>
      </c>
      <c r="I18" s="242">
        <f t="shared" si="2"/>
        <v>33.024691358024683</v>
      </c>
      <c r="J18" s="241">
        <v>180</v>
      </c>
      <c r="K18" s="254">
        <v>12</v>
      </c>
    </row>
    <row r="19" spans="1:11" ht="15" customHeight="1">
      <c r="A19" s="370"/>
      <c r="B19" s="369"/>
      <c r="C19" s="246">
        <v>11.7</v>
      </c>
      <c r="D19" s="246">
        <v>9</v>
      </c>
      <c r="E19" s="360"/>
      <c r="F19" s="245">
        <v>3230</v>
      </c>
      <c r="G19" s="244">
        <f t="shared" si="0"/>
        <v>276.0683760683761</v>
      </c>
      <c r="H19" s="243">
        <f t="shared" si="1"/>
        <v>108</v>
      </c>
      <c r="I19" s="242">
        <f t="shared" si="2"/>
        <v>29.907407407407408</v>
      </c>
      <c r="J19" s="251">
        <v>44</v>
      </c>
      <c r="K19" s="254">
        <v>12</v>
      </c>
    </row>
    <row r="20" spans="1:11" ht="15" customHeight="1">
      <c r="A20" s="370" t="s">
        <v>433</v>
      </c>
      <c r="B20" s="369" t="s">
        <v>434</v>
      </c>
      <c r="C20" s="303">
        <f>C$22/D$22*D20</f>
        <v>1.18</v>
      </c>
      <c r="D20" s="246">
        <v>0.9</v>
      </c>
      <c r="E20" s="360" t="s">
        <v>429</v>
      </c>
      <c r="F20" s="245">
        <v>560</v>
      </c>
      <c r="G20" s="244">
        <f t="shared" si="0"/>
        <v>474.57627118644069</v>
      </c>
      <c r="H20" s="243">
        <f t="shared" si="1"/>
        <v>10.8</v>
      </c>
      <c r="I20" s="242">
        <f t="shared" si="2"/>
        <v>51.851851851851848</v>
      </c>
      <c r="J20" s="251">
        <v>378</v>
      </c>
      <c r="K20" s="254">
        <v>12</v>
      </c>
    </row>
    <row r="21" spans="1:11" ht="15" customHeight="1">
      <c r="A21" s="370"/>
      <c r="B21" s="369"/>
      <c r="C21" s="303">
        <f>C$22/D$22*D21</f>
        <v>3.54</v>
      </c>
      <c r="D21" s="246">
        <v>2.7</v>
      </c>
      <c r="E21" s="360"/>
      <c r="F21" s="245">
        <v>1530</v>
      </c>
      <c r="G21" s="244">
        <f t="shared" si="0"/>
        <v>432.20338983050846</v>
      </c>
      <c r="H21" s="243">
        <f t="shared" si="1"/>
        <v>32.400000000000006</v>
      </c>
      <c r="I21" s="242">
        <f t="shared" si="2"/>
        <v>47.222222222222214</v>
      </c>
      <c r="J21" s="241">
        <v>180</v>
      </c>
      <c r="K21" s="254">
        <v>12</v>
      </c>
    </row>
    <row r="22" spans="1:11" ht="15" customHeight="1">
      <c r="A22" s="370"/>
      <c r="B22" s="369"/>
      <c r="C22" s="246">
        <v>11.8</v>
      </c>
      <c r="D22" s="246">
        <v>9</v>
      </c>
      <c r="E22" s="360"/>
      <c r="F22" s="245">
        <v>4620</v>
      </c>
      <c r="G22" s="244">
        <f t="shared" si="0"/>
        <v>391.52542372881356</v>
      </c>
      <c r="H22" s="243">
        <f t="shared" si="1"/>
        <v>108</v>
      </c>
      <c r="I22" s="242">
        <f t="shared" si="2"/>
        <v>42.777777777777779</v>
      </c>
      <c r="J22" s="251">
        <v>44</v>
      </c>
      <c r="K22" s="254">
        <v>12</v>
      </c>
    </row>
    <row r="23" spans="1:11" ht="15" customHeight="1">
      <c r="A23" s="370"/>
      <c r="B23" s="369" t="s">
        <v>410</v>
      </c>
      <c r="C23" s="303">
        <f>C$19/D$19*D23</f>
        <v>1.17</v>
      </c>
      <c r="D23" s="246">
        <v>0.9</v>
      </c>
      <c r="E23" s="360" t="s">
        <v>429</v>
      </c>
      <c r="F23" s="245">
        <v>380</v>
      </c>
      <c r="G23" s="244">
        <f t="shared" si="0"/>
        <v>324.78632478632483</v>
      </c>
      <c r="H23" s="243">
        <f t="shared" si="1"/>
        <v>10.8</v>
      </c>
      <c r="I23" s="242">
        <f t="shared" si="2"/>
        <v>35.185185185185183</v>
      </c>
      <c r="J23" s="251">
        <v>378</v>
      </c>
      <c r="K23" s="254">
        <v>12</v>
      </c>
    </row>
    <row r="24" spans="1:11" ht="15" customHeight="1">
      <c r="A24" s="370"/>
      <c r="B24" s="369"/>
      <c r="C24" s="303">
        <f>C$19/D$19*D24</f>
        <v>3.51</v>
      </c>
      <c r="D24" s="246">
        <v>2.7</v>
      </c>
      <c r="E24" s="360"/>
      <c r="F24" s="245">
        <v>1040</v>
      </c>
      <c r="G24" s="244">
        <f t="shared" si="0"/>
        <v>296.2962962962963</v>
      </c>
      <c r="H24" s="243">
        <f t="shared" si="1"/>
        <v>32.400000000000006</v>
      </c>
      <c r="I24" s="242">
        <f t="shared" si="2"/>
        <v>32.098765432098759</v>
      </c>
      <c r="J24" s="241">
        <v>180</v>
      </c>
      <c r="K24" s="254">
        <v>12</v>
      </c>
    </row>
    <row r="25" spans="1:11" ht="15" customHeight="1">
      <c r="A25" s="370"/>
      <c r="B25" s="369"/>
      <c r="C25" s="246">
        <v>11.7</v>
      </c>
      <c r="D25" s="246">
        <v>9</v>
      </c>
      <c r="E25" s="360"/>
      <c r="F25" s="245">
        <v>3140</v>
      </c>
      <c r="G25" s="244">
        <f t="shared" si="0"/>
        <v>268.37606837606842</v>
      </c>
      <c r="H25" s="243">
        <f t="shared" si="1"/>
        <v>108</v>
      </c>
      <c r="I25" s="242">
        <f t="shared" si="2"/>
        <v>29.074074074074073</v>
      </c>
      <c r="J25" s="251">
        <v>44</v>
      </c>
      <c r="K25" s="254">
        <v>12</v>
      </c>
    </row>
    <row r="26" spans="1:11" ht="15" customHeight="1">
      <c r="A26" s="370" t="s">
        <v>435</v>
      </c>
      <c r="B26" s="369" t="s">
        <v>436</v>
      </c>
      <c r="C26" s="303">
        <f>C$28/D$28*D26</f>
        <v>1.18</v>
      </c>
      <c r="D26" s="246">
        <v>0.9</v>
      </c>
      <c r="E26" s="360" t="s">
        <v>429</v>
      </c>
      <c r="F26" s="245">
        <v>540</v>
      </c>
      <c r="G26" s="244">
        <f t="shared" si="0"/>
        <v>457.62711864406782</v>
      </c>
      <c r="H26" s="243">
        <f t="shared" si="1"/>
        <v>10.8</v>
      </c>
      <c r="I26" s="242">
        <f t="shared" si="2"/>
        <v>50</v>
      </c>
      <c r="J26" s="251">
        <v>378</v>
      </c>
      <c r="K26" s="254">
        <v>12</v>
      </c>
    </row>
    <row r="27" spans="1:11" ht="15" customHeight="1">
      <c r="A27" s="370"/>
      <c r="B27" s="369"/>
      <c r="C27" s="303">
        <f>C$28/D$28*D27</f>
        <v>3.54</v>
      </c>
      <c r="D27" s="246">
        <v>2.7</v>
      </c>
      <c r="E27" s="360"/>
      <c r="F27" s="245">
        <v>1470</v>
      </c>
      <c r="G27" s="244">
        <f t="shared" si="0"/>
        <v>415.25423728813558</v>
      </c>
      <c r="H27" s="243">
        <f t="shared" si="1"/>
        <v>32.400000000000006</v>
      </c>
      <c r="I27" s="242">
        <f t="shared" si="2"/>
        <v>45.37037037037036</v>
      </c>
      <c r="J27" s="241">
        <v>180</v>
      </c>
      <c r="K27" s="254">
        <v>12</v>
      </c>
    </row>
    <row r="28" spans="1:11" ht="15" customHeight="1">
      <c r="A28" s="370"/>
      <c r="B28" s="369"/>
      <c r="C28" s="246">
        <v>11.8</v>
      </c>
      <c r="D28" s="246">
        <v>9</v>
      </c>
      <c r="E28" s="360"/>
      <c r="F28" s="245">
        <v>4450</v>
      </c>
      <c r="G28" s="244">
        <f t="shared" si="0"/>
        <v>377.11864406779659</v>
      </c>
      <c r="H28" s="243">
        <f t="shared" si="1"/>
        <v>108</v>
      </c>
      <c r="I28" s="242">
        <f t="shared" si="2"/>
        <v>41.203703703703702</v>
      </c>
      <c r="J28" s="251">
        <v>44</v>
      </c>
      <c r="K28" s="254">
        <v>12</v>
      </c>
    </row>
    <row r="29" spans="1:11" ht="15" customHeight="1">
      <c r="A29" s="370"/>
      <c r="B29" s="369" t="s">
        <v>410</v>
      </c>
      <c r="C29" s="303">
        <f>C$19/D$19*D29</f>
        <v>1.17</v>
      </c>
      <c r="D29" s="246">
        <v>0.9</v>
      </c>
      <c r="E29" s="360" t="s">
        <v>429</v>
      </c>
      <c r="F29" s="245">
        <v>370</v>
      </c>
      <c r="G29" s="244">
        <f t="shared" si="0"/>
        <v>316.23931623931628</v>
      </c>
      <c r="H29" s="243">
        <f t="shared" si="1"/>
        <v>10.8</v>
      </c>
      <c r="I29" s="242">
        <f t="shared" si="2"/>
        <v>34.25925925925926</v>
      </c>
      <c r="J29" s="251">
        <v>378</v>
      </c>
      <c r="K29" s="254">
        <v>12</v>
      </c>
    </row>
    <row r="30" spans="1:11" ht="15" customHeight="1">
      <c r="A30" s="370"/>
      <c r="B30" s="369"/>
      <c r="C30" s="303">
        <f>C$19/D$19*D30</f>
        <v>3.51</v>
      </c>
      <c r="D30" s="246">
        <v>2.7</v>
      </c>
      <c r="E30" s="360"/>
      <c r="F30" s="245">
        <v>1000</v>
      </c>
      <c r="G30" s="244">
        <f t="shared" si="0"/>
        <v>284.90028490028493</v>
      </c>
      <c r="H30" s="243">
        <f t="shared" si="1"/>
        <v>32.400000000000006</v>
      </c>
      <c r="I30" s="242">
        <f t="shared" si="2"/>
        <v>30.864197530864192</v>
      </c>
      <c r="J30" s="241">
        <v>180</v>
      </c>
      <c r="K30" s="254">
        <v>12</v>
      </c>
    </row>
    <row r="31" spans="1:11" ht="15" customHeight="1">
      <c r="A31" s="370"/>
      <c r="B31" s="369"/>
      <c r="C31" s="246">
        <v>11.7</v>
      </c>
      <c r="D31" s="246">
        <v>9</v>
      </c>
      <c r="E31" s="360"/>
      <c r="F31" s="245">
        <v>3020</v>
      </c>
      <c r="G31" s="244">
        <f t="shared" si="0"/>
        <v>258.11965811965814</v>
      </c>
      <c r="H31" s="243">
        <f t="shared" si="1"/>
        <v>108</v>
      </c>
      <c r="I31" s="242">
        <f t="shared" si="2"/>
        <v>27.962962962962962</v>
      </c>
      <c r="J31" s="251">
        <v>44</v>
      </c>
      <c r="K31" s="254">
        <v>12</v>
      </c>
    </row>
    <row r="32" spans="1:11" ht="15" customHeight="1">
      <c r="A32" s="370" t="s">
        <v>437</v>
      </c>
      <c r="B32" s="369" t="s">
        <v>438</v>
      </c>
      <c r="C32" s="303">
        <f>C$16/D$16*D32</f>
        <v>1.22</v>
      </c>
      <c r="D32" s="246">
        <v>0.9</v>
      </c>
      <c r="E32" s="360" t="s">
        <v>429</v>
      </c>
      <c r="F32" s="245">
        <v>360</v>
      </c>
      <c r="G32" s="244">
        <f t="shared" si="0"/>
        <v>295.08196721311475</v>
      </c>
      <c r="H32" s="243">
        <f t="shared" si="1"/>
        <v>10.8</v>
      </c>
      <c r="I32" s="242">
        <f t="shared" si="2"/>
        <v>33.333333333333329</v>
      </c>
      <c r="J32" s="251">
        <v>378</v>
      </c>
      <c r="K32" s="254">
        <v>12</v>
      </c>
    </row>
    <row r="33" spans="1:28" ht="15" customHeight="1">
      <c r="A33" s="370"/>
      <c r="B33" s="369"/>
      <c r="C33" s="303">
        <f>C$16/D$16*D33</f>
        <v>3.6599999999999997</v>
      </c>
      <c r="D33" s="246">
        <v>2.7</v>
      </c>
      <c r="E33" s="360"/>
      <c r="F33" s="245">
        <v>970</v>
      </c>
      <c r="G33" s="244">
        <f t="shared" si="0"/>
        <v>265.0273224043716</v>
      </c>
      <c r="H33" s="243">
        <f t="shared" si="1"/>
        <v>32.400000000000006</v>
      </c>
      <c r="I33" s="242">
        <f t="shared" si="2"/>
        <v>29.938271604938265</v>
      </c>
      <c r="J33" s="241">
        <v>180</v>
      </c>
      <c r="K33" s="254">
        <v>12</v>
      </c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</row>
    <row r="34" spans="1:28" ht="15" customHeight="1">
      <c r="A34" s="370"/>
      <c r="B34" s="369"/>
      <c r="C34" s="246">
        <v>12.4</v>
      </c>
      <c r="D34" s="246">
        <v>9</v>
      </c>
      <c r="E34" s="360"/>
      <c r="F34" s="245">
        <v>2970</v>
      </c>
      <c r="G34" s="244">
        <f t="shared" si="0"/>
        <v>239.51612903225805</v>
      </c>
      <c r="H34" s="243">
        <f t="shared" si="1"/>
        <v>108</v>
      </c>
      <c r="I34" s="242">
        <f t="shared" si="2"/>
        <v>27.5</v>
      </c>
      <c r="J34" s="251">
        <v>44</v>
      </c>
      <c r="K34" s="254">
        <v>12</v>
      </c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</row>
    <row r="35" spans="1:28" ht="15" customHeight="1">
      <c r="A35" s="305" t="s">
        <v>439</v>
      </c>
      <c r="B35" s="305"/>
      <c r="C35" s="305"/>
      <c r="D35" s="305"/>
      <c r="E35" s="305"/>
      <c r="F35" s="305"/>
      <c r="G35" s="305"/>
      <c r="H35" s="305"/>
      <c r="I35" s="305"/>
      <c r="J35" s="306"/>
      <c r="K35" s="301"/>
      <c r="L35" s="307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</row>
    <row r="36" spans="1:28" s="340" customFormat="1" ht="19.5" customHeight="1">
      <c r="A36" s="361" t="s">
        <v>440</v>
      </c>
      <c r="B36" s="364" t="s">
        <v>441</v>
      </c>
      <c r="C36" s="303">
        <f>C$37/D$37*D36</f>
        <v>3.9000000000000004</v>
      </c>
      <c r="D36" s="339">
        <v>2.7</v>
      </c>
      <c r="E36" s="366" t="s">
        <v>429</v>
      </c>
      <c r="F36" s="245">
        <v>1860</v>
      </c>
      <c r="G36" s="244">
        <f t="shared" ref="G36:G44" si="3">F36/C36</f>
        <v>476.92307692307691</v>
      </c>
      <c r="H36" s="243">
        <f t="shared" ref="H36:H45" si="4">D36*K36</f>
        <v>32.400000000000006</v>
      </c>
      <c r="I36" s="242">
        <f t="shared" ref="I36:I45" si="5">F36/H36</f>
        <v>57.407407407407398</v>
      </c>
      <c r="J36" s="350">
        <v>180</v>
      </c>
      <c r="K36" s="254">
        <v>12</v>
      </c>
      <c r="M36" s="351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</row>
    <row r="37" spans="1:28" s="340" customFormat="1" ht="19.5" customHeight="1">
      <c r="A37" s="362"/>
      <c r="B37" s="365"/>
      <c r="C37" s="339">
        <v>13</v>
      </c>
      <c r="D37" s="339">
        <v>9</v>
      </c>
      <c r="E37" s="367"/>
      <c r="F37" s="245">
        <v>5630</v>
      </c>
      <c r="G37" s="244">
        <f t="shared" si="3"/>
        <v>433.07692307692309</v>
      </c>
      <c r="H37" s="243">
        <f t="shared" si="4"/>
        <v>108</v>
      </c>
      <c r="I37" s="242">
        <f t="shared" si="5"/>
        <v>52.129629629629626</v>
      </c>
      <c r="J37" s="353">
        <v>44</v>
      </c>
      <c r="K37" s="254">
        <v>12</v>
      </c>
      <c r="M37" s="351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</row>
    <row r="38" spans="1:28" s="340" customFormat="1" ht="19.5" customHeight="1">
      <c r="A38" s="362"/>
      <c r="B38" s="364" t="s">
        <v>432</v>
      </c>
      <c r="C38" s="303">
        <f>C$19/D$19*D38</f>
        <v>3.51</v>
      </c>
      <c r="D38" s="339">
        <v>2.7</v>
      </c>
      <c r="E38" s="366" t="s">
        <v>429</v>
      </c>
      <c r="F38" s="245">
        <v>1270</v>
      </c>
      <c r="G38" s="244">
        <f t="shared" si="3"/>
        <v>361.82336182336184</v>
      </c>
      <c r="H38" s="243">
        <f t="shared" si="4"/>
        <v>32.400000000000006</v>
      </c>
      <c r="I38" s="242">
        <f t="shared" si="5"/>
        <v>39.197530864197525</v>
      </c>
      <c r="J38" s="350">
        <v>180</v>
      </c>
      <c r="K38" s="254">
        <v>12</v>
      </c>
      <c r="M38" s="351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</row>
    <row r="39" spans="1:28" s="340" customFormat="1" ht="19.5" customHeight="1">
      <c r="A39" s="363"/>
      <c r="B39" s="365"/>
      <c r="C39" s="339">
        <v>11.7</v>
      </c>
      <c r="D39" s="339">
        <v>9</v>
      </c>
      <c r="E39" s="367"/>
      <c r="F39" s="245">
        <v>3830</v>
      </c>
      <c r="G39" s="244">
        <f t="shared" si="3"/>
        <v>327.35042735042737</v>
      </c>
      <c r="H39" s="243">
        <f t="shared" si="4"/>
        <v>108</v>
      </c>
      <c r="I39" s="242">
        <f t="shared" si="5"/>
        <v>35.462962962962962</v>
      </c>
      <c r="J39" s="353">
        <v>44</v>
      </c>
      <c r="K39" s="254">
        <v>12</v>
      </c>
      <c r="M39" s="351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</row>
    <row r="40" spans="1:28" s="340" customFormat="1" ht="19.5" customHeight="1">
      <c r="A40" s="361" t="s">
        <v>442</v>
      </c>
      <c r="B40" s="364" t="s">
        <v>443</v>
      </c>
      <c r="C40" s="303">
        <f>C$41/D$41*D40</f>
        <v>4.38</v>
      </c>
      <c r="D40" s="339">
        <v>2.7</v>
      </c>
      <c r="E40" s="366" t="s">
        <v>429</v>
      </c>
      <c r="F40" s="245">
        <v>1650</v>
      </c>
      <c r="G40" s="244">
        <f t="shared" si="3"/>
        <v>376.71232876712332</v>
      </c>
      <c r="H40" s="243">
        <f t="shared" si="4"/>
        <v>32.400000000000006</v>
      </c>
      <c r="I40" s="242">
        <f t="shared" si="5"/>
        <v>50.925925925925917</v>
      </c>
      <c r="J40" s="350">
        <v>180</v>
      </c>
      <c r="K40" s="254">
        <v>12</v>
      </c>
      <c r="M40" s="351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</row>
    <row r="41" spans="1:28" s="340" customFormat="1" ht="19.5" customHeight="1">
      <c r="A41" s="362"/>
      <c r="B41" s="365"/>
      <c r="C41" s="339">
        <v>14.6</v>
      </c>
      <c r="D41" s="339">
        <v>9</v>
      </c>
      <c r="E41" s="367"/>
      <c r="F41" s="245">
        <v>4970</v>
      </c>
      <c r="G41" s="244">
        <f t="shared" si="3"/>
        <v>340.41095890410958</v>
      </c>
      <c r="H41" s="243">
        <f t="shared" si="4"/>
        <v>108</v>
      </c>
      <c r="I41" s="242">
        <f t="shared" si="5"/>
        <v>46.018518518518519</v>
      </c>
      <c r="J41" s="353">
        <v>44</v>
      </c>
      <c r="K41" s="254">
        <v>12</v>
      </c>
      <c r="M41" s="351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</row>
    <row r="42" spans="1:28" s="340" customFormat="1" ht="19.5" customHeight="1">
      <c r="A42" s="362"/>
      <c r="B42" s="364" t="s">
        <v>410</v>
      </c>
      <c r="C42" s="303">
        <f>C$19/D$19*D42</f>
        <v>3.51</v>
      </c>
      <c r="D42" s="339">
        <v>2.7</v>
      </c>
      <c r="E42" s="366" t="s">
        <v>429</v>
      </c>
      <c r="F42" s="245">
        <v>1120</v>
      </c>
      <c r="G42" s="244">
        <f t="shared" si="3"/>
        <v>319.08831908831911</v>
      </c>
      <c r="H42" s="243">
        <f t="shared" si="4"/>
        <v>32.400000000000006</v>
      </c>
      <c r="I42" s="242">
        <f t="shared" si="5"/>
        <v>34.567901234567898</v>
      </c>
      <c r="J42" s="350">
        <v>180</v>
      </c>
      <c r="K42" s="254">
        <v>12</v>
      </c>
      <c r="M42" s="351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</row>
    <row r="43" spans="1:28" s="340" customFormat="1" ht="19.5" customHeight="1">
      <c r="A43" s="363"/>
      <c r="B43" s="365"/>
      <c r="C43" s="339">
        <v>11.7</v>
      </c>
      <c r="D43" s="339">
        <v>9</v>
      </c>
      <c r="E43" s="367"/>
      <c r="F43" s="245">
        <v>3380</v>
      </c>
      <c r="G43" s="244">
        <f t="shared" si="3"/>
        <v>288.88888888888891</v>
      </c>
      <c r="H43" s="243">
        <f t="shared" si="4"/>
        <v>108</v>
      </c>
      <c r="I43" s="242">
        <f t="shared" si="5"/>
        <v>31.296296296296298</v>
      </c>
      <c r="J43" s="353">
        <v>44</v>
      </c>
      <c r="K43" s="254">
        <v>12</v>
      </c>
      <c r="M43" s="351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</row>
    <row r="44" spans="1:28" s="340" customFormat="1" ht="19.5" customHeight="1">
      <c r="A44" s="361" t="s">
        <v>444</v>
      </c>
      <c r="B44" s="364" t="s">
        <v>445</v>
      </c>
      <c r="C44" s="303">
        <f>C$41/D$41*D44</f>
        <v>4.38</v>
      </c>
      <c r="D44" s="339">
        <v>2.7</v>
      </c>
      <c r="E44" s="366" t="s">
        <v>429</v>
      </c>
      <c r="F44" s="245">
        <v>2250</v>
      </c>
      <c r="G44" s="244">
        <f t="shared" si="3"/>
        <v>513.69863013698637</v>
      </c>
      <c r="H44" s="243">
        <f t="shared" si="4"/>
        <v>32.400000000000006</v>
      </c>
      <c r="I44" s="242">
        <f t="shared" si="5"/>
        <v>69.444444444444429</v>
      </c>
      <c r="J44" s="350">
        <v>180</v>
      </c>
      <c r="K44" s="254">
        <v>12</v>
      </c>
      <c r="M44" s="351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</row>
    <row r="45" spans="1:28" s="340" customFormat="1" ht="19.5" customHeight="1">
      <c r="A45" s="363"/>
      <c r="B45" s="365"/>
      <c r="C45" s="339">
        <v>12.2</v>
      </c>
      <c r="D45" s="339">
        <v>9</v>
      </c>
      <c r="E45" s="367"/>
      <c r="F45" s="245">
        <v>5680</v>
      </c>
      <c r="G45" s="244">
        <f t="shared" ref="G45" si="6">F45/C45</f>
        <v>465.57377049180332</v>
      </c>
      <c r="H45" s="243">
        <f t="shared" si="4"/>
        <v>108</v>
      </c>
      <c r="I45" s="242">
        <f t="shared" si="5"/>
        <v>52.592592592592595</v>
      </c>
      <c r="J45" s="353">
        <v>44</v>
      </c>
      <c r="K45" s="254">
        <v>12</v>
      </c>
      <c r="M45" s="351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</row>
    <row r="46" spans="1:28" ht="15">
      <c r="A46" s="297" t="s">
        <v>446</v>
      </c>
      <c r="B46" s="298"/>
      <c r="C46" s="298"/>
      <c r="D46" s="298"/>
      <c r="E46" s="298"/>
      <c r="F46" s="299"/>
      <c r="G46" s="298"/>
      <c r="H46" s="298"/>
      <c r="I46" s="298"/>
      <c r="J46" s="300"/>
      <c r="K46" s="301"/>
      <c r="L46" s="302"/>
    </row>
    <row r="47" spans="1:28" ht="52.5" customHeight="1">
      <c r="A47" s="356" t="s">
        <v>447</v>
      </c>
      <c r="B47" s="357"/>
      <c r="C47" s="303">
        <v>14</v>
      </c>
      <c r="D47" s="246">
        <v>10</v>
      </c>
      <c r="E47" s="246" t="s">
        <v>448</v>
      </c>
      <c r="F47" s="245">
        <v>4680</v>
      </c>
      <c r="G47" s="244">
        <f t="shared" si="0"/>
        <v>334.28571428571428</v>
      </c>
      <c r="H47" s="243">
        <f>D47*K47</f>
        <v>10</v>
      </c>
      <c r="I47" s="242">
        <f t="shared" ref="I47" si="7">F47/H47</f>
        <v>468</v>
      </c>
      <c r="J47" s="251">
        <v>44</v>
      </c>
      <c r="K47" s="254">
        <v>1</v>
      </c>
    </row>
    <row r="48" spans="1:28" ht="15">
      <c r="A48" s="305" t="s">
        <v>126</v>
      </c>
      <c r="B48" s="305"/>
      <c r="C48" s="305"/>
      <c r="D48" s="305"/>
      <c r="E48" s="305"/>
      <c r="F48" s="305"/>
      <c r="G48" s="305"/>
      <c r="H48" s="305"/>
      <c r="I48" s="305"/>
      <c r="J48" s="306"/>
      <c r="K48" s="301"/>
      <c r="L48" s="307"/>
    </row>
    <row r="49" spans="1:11" ht="14.25" customHeight="1">
      <c r="A49" s="356" t="s">
        <v>449</v>
      </c>
      <c r="B49" s="357"/>
      <c r="C49" s="303">
        <v>5</v>
      </c>
      <c r="D49" s="246">
        <v>5</v>
      </c>
      <c r="E49" s="360" t="s">
        <v>450</v>
      </c>
      <c r="F49" s="245">
        <v>420</v>
      </c>
      <c r="G49" s="244">
        <f t="shared" ref="G49:G62" si="8">F49/C49</f>
        <v>84</v>
      </c>
      <c r="H49" s="243">
        <f t="shared" ref="H49:H62" si="9">D49*K49</f>
        <v>25</v>
      </c>
      <c r="I49" s="242">
        <f t="shared" ref="I49:I62" si="10">F49/H49</f>
        <v>16.8</v>
      </c>
      <c r="J49" s="251">
        <v>108</v>
      </c>
      <c r="K49" s="308">
        <v>5</v>
      </c>
    </row>
    <row r="50" spans="1:11" ht="14.25" customHeight="1">
      <c r="A50" s="358"/>
      <c r="B50" s="359"/>
      <c r="C50" s="246">
        <v>10</v>
      </c>
      <c r="D50" s="246">
        <v>10</v>
      </c>
      <c r="E50" s="360"/>
      <c r="F50" s="245">
        <v>760</v>
      </c>
      <c r="G50" s="244">
        <f t="shared" si="8"/>
        <v>76</v>
      </c>
      <c r="H50" s="243">
        <f t="shared" si="9"/>
        <v>50</v>
      </c>
      <c r="I50" s="242">
        <f t="shared" si="10"/>
        <v>15.2</v>
      </c>
      <c r="J50" s="251">
        <v>50</v>
      </c>
      <c r="K50" s="308">
        <v>5</v>
      </c>
    </row>
    <row r="51" spans="1:11" ht="14.25" customHeight="1">
      <c r="A51" s="356" t="s">
        <v>451</v>
      </c>
      <c r="B51" s="357"/>
      <c r="C51" s="303">
        <v>5</v>
      </c>
      <c r="D51" s="246">
        <v>5</v>
      </c>
      <c r="E51" s="360" t="s">
        <v>450</v>
      </c>
      <c r="F51" s="245">
        <v>480</v>
      </c>
      <c r="G51" s="244">
        <f t="shared" si="8"/>
        <v>96</v>
      </c>
      <c r="H51" s="243">
        <f t="shared" si="9"/>
        <v>25</v>
      </c>
      <c r="I51" s="242">
        <f t="shared" si="10"/>
        <v>19.2</v>
      </c>
      <c r="J51" s="251">
        <v>108</v>
      </c>
      <c r="K51" s="308">
        <v>5</v>
      </c>
    </row>
    <row r="52" spans="1:11" ht="14.25" customHeight="1">
      <c r="A52" s="358"/>
      <c r="B52" s="359"/>
      <c r="C52" s="246">
        <v>10</v>
      </c>
      <c r="D52" s="246">
        <v>10</v>
      </c>
      <c r="E52" s="360"/>
      <c r="F52" s="245">
        <v>870</v>
      </c>
      <c r="G52" s="244">
        <f t="shared" si="8"/>
        <v>87</v>
      </c>
      <c r="H52" s="243">
        <f t="shared" si="9"/>
        <v>50</v>
      </c>
      <c r="I52" s="242">
        <f t="shared" si="10"/>
        <v>17.399999999999999</v>
      </c>
      <c r="J52" s="251">
        <v>50</v>
      </c>
      <c r="K52" s="308">
        <v>5</v>
      </c>
    </row>
    <row r="53" spans="1:11" ht="14.25" customHeight="1">
      <c r="A53" s="356" t="s">
        <v>452</v>
      </c>
      <c r="B53" s="357"/>
      <c r="C53" s="303">
        <v>5</v>
      </c>
      <c r="D53" s="246">
        <v>5</v>
      </c>
      <c r="E53" s="360" t="s">
        <v>450</v>
      </c>
      <c r="F53" s="245">
        <v>510</v>
      </c>
      <c r="G53" s="244">
        <f t="shared" si="8"/>
        <v>102</v>
      </c>
      <c r="H53" s="243">
        <f t="shared" si="9"/>
        <v>25</v>
      </c>
      <c r="I53" s="242">
        <f t="shared" si="10"/>
        <v>20.399999999999999</v>
      </c>
      <c r="J53" s="251">
        <v>108</v>
      </c>
      <c r="K53" s="308">
        <v>5</v>
      </c>
    </row>
    <row r="54" spans="1:11" ht="14.25" customHeight="1">
      <c r="A54" s="358"/>
      <c r="B54" s="359"/>
      <c r="C54" s="246">
        <v>10</v>
      </c>
      <c r="D54" s="246">
        <v>10</v>
      </c>
      <c r="E54" s="360"/>
      <c r="F54" s="245">
        <v>970</v>
      </c>
      <c r="G54" s="244">
        <f t="shared" si="8"/>
        <v>97</v>
      </c>
      <c r="H54" s="243">
        <f t="shared" si="9"/>
        <v>50</v>
      </c>
      <c r="I54" s="242">
        <f t="shared" si="10"/>
        <v>19.399999999999999</v>
      </c>
      <c r="J54" s="251">
        <v>50</v>
      </c>
      <c r="K54" s="308">
        <v>5</v>
      </c>
    </row>
    <row r="55" spans="1:11" ht="14.25" customHeight="1">
      <c r="A55" s="356" t="s">
        <v>453</v>
      </c>
      <c r="B55" s="357"/>
      <c r="C55" s="303">
        <v>5</v>
      </c>
      <c r="D55" s="246">
        <v>5</v>
      </c>
      <c r="E55" s="368" t="s">
        <v>454</v>
      </c>
      <c r="F55" s="245">
        <v>1210</v>
      </c>
      <c r="G55" s="244">
        <f t="shared" si="8"/>
        <v>242</v>
      </c>
      <c r="H55" s="243">
        <f t="shared" si="9"/>
        <v>20</v>
      </c>
      <c r="I55" s="242">
        <f t="shared" si="10"/>
        <v>60.5</v>
      </c>
      <c r="J55" s="251">
        <v>108</v>
      </c>
      <c r="K55" s="308">
        <v>4</v>
      </c>
    </row>
    <row r="56" spans="1:11" ht="14.25" customHeight="1">
      <c r="A56" s="358"/>
      <c r="B56" s="359"/>
      <c r="C56" s="246">
        <v>10</v>
      </c>
      <c r="D56" s="246">
        <v>10</v>
      </c>
      <c r="E56" s="360"/>
      <c r="F56" s="245">
        <v>2400</v>
      </c>
      <c r="G56" s="244">
        <f t="shared" si="8"/>
        <v>240</v>
      </c>
      <c r="H56" s="243">
        <f t="shared" si="9"/>
        <v>40</v>
      </c>
      <c r="I56" s="242">
        <f t="shared" si="10"/>
        <v>60</v>
      </c>
      <c r="J56" s="251">
        <v>50</v>
      </c>
      <c r="K56" s="308">
        <v>4</v>
      </c>
    </row>
    <row r="57" spans="1:11" ht="14.25" customHeight="1">
      <c r="A57" s="356" t="s">
        <v>455</v>
      </c>
      <c r="B57" s="357"/>
      <c r="C57" s="246">
        <v>7</v>
      </c>
      <c r="D57" s="246">
        <v>5</v>
      </c>
      <c r="E57" s="360" t="s">
        <v>456</v>
      </c>
      <c r="F57" s="245">
        <v>810</v>
      </c>
      <c r="G57" s="244">
        <f t="shared" si="8"/>
        <v>115.71428571428571</v>
      </c>
      <c r="H57" s="243">
        <f t="shared" si="9"/>
        <v>20</v>
      </c>
      <c r="I57" s="242">
        <f t="shared" si="10"/>
        <v>40.5</v>
      </c>
      <c r="J57" s="251">
        <v>80</v>
      </c>
      <c r="K57" s="308">
        <v>4</v>
      </c>
    </row>
    <row r="58" spans="1:11" ht="14.25" customHeight="1">
      <c r="A58" s="358"/>
      <c r="B58" s="359"/>
      <c r="C58" s="246">
        <v>15</v>
      </c>
      <c r="D58" s="246">
        <v>10</v>
      </c>
      <c r="E58" s="360"/>
      <c r="F58" s="245">
        <v>1690</v>
      </c>
      <c r="G58" s="244">
        <f t="shared" si="8"/>
        <v>112.66666666666667</v>
      </c>
      <c r="H58" s="243">
        <f t="shared" si="9"/>
        <v>40</v>
      </c>
      <c r="I58" s="242">
        <f t="shared" si="10"/>
        <v>42.25</v>
      </c>
      <c r="J58" s="251">
        <v>44</v>
      </c>
      <c r="K58" s="308">
        <v>4</v>
      </c>
    </row>
    <row r="59" spans="1:11" ht="14.25" customHeight="1">
      <c r="A59" s="356" t="s">
        <v>457</v>
      </c>
      <c r="B59" s="357"/>
      <c r="C59" s="246">
        <v>6</v>
      </c>
      <c r="D59" s="246">
        <v>5</v>
      </c>
      <c r="E59" s="360" t="s">
        <v>458</v>
      </c>
      <c r="F59" s="245">
        <v>800</v>
      </c>
      <c r="G59" s="244">
        <f t="shared" si="8"/>
        <v>133.33333333333334</v>
      </c>
      <c r="H59" s="243">
        <f t="shared" si="9"/>
        <v>15</v>
      </c>
      <c r="I59" s="242">
        <f t="shared" si="10"/>
        <v>53.333333333333336</v>
      </c>
      <c r="J59" s="251">
        <v>80</v>
      </c>
      <c r="K59" s="308">
        <v>3</v>
      </c>
    </row>
    <row r="60" spans="1:11" ht="14.25" customHeight="1">
      <c r="A60" s="358"/>
      <c r="B60" s="359"/>
      <c r="C60" s="246">
        <v>12</v>
      </c>
      <c r="D60" s="246">
        <v>10</v>
      </c>
      <c r="E60" s="360"/>
      <c r="F60" s="245">
        <v>1580</v>
      </c>
      <c r="G60" s="244">
        <f t="shared" si="8"/>
        <v>131.66666666666666</v>
      </c>
      <c r="H60" s="243">
        <f t="shared" si="9"/>
        <v>30</v>
      </c>
      <c r="I60" s="242">
        <f t="shared" si="10"/>
        <v>52.666666666666664</v>
      </c>
      <c r="J60" s="251">
        <v>44</v>
      </c>
      <c r="K60" s="308">
        <v>3</v>
      </c>
    </row>
    <row r="61" spans="1:11" ht="14.25" customHeight="1">
      <c r="A61" s="356" t="s">
        <v>460</v>
      </c>
      <c r="B61" s="357"/>
      <c r="C61" s="246">
        <v>3</v>
      </c>
      <c r="D61" s="246">
        <v>3</v>
      </c>
      <c r="E61" s="360" t="s">
        <v>459</v>
      </c>
      <c r="F61" s="245">
        <v>800</v>
      </c>
      <c r="G61" s="244">
        <f t="shared" si="8"/>
        <v>266.66666666666669</v>
      </c>
      <c r="H61" s="243">
        <f t="shared" si="9"/>
        <v>6</v>
      </c>
      <c r="I61" s="242">
        <f t="shared" si="10"/>
        <v>133.33333333333334</v>
      </c>
      <c r="J61" s="241">
        <v>180</v>
      </c>
      <c r="K61" s="308">
        <v>2</v>
      </c>
    </row>
    <row r="62" spans="1:11" ht="14.25" customHeight="1">
      <c r="A62" s="358"/>
      <c r="B62" s="359"/>
      <c r="C62" s="246">
        <v>5</v>
      </c>
      <c r="D62" s="246">
        <v>5</v>
      </c>
      <c r="E62" s="360"/>
      <c r="F62" s="245">
        <v>1300</v>
      </c>
      <c r="G62" s="244">
        <f t="shared" si="8"/>
        <v>260</v>
      </c>
      <c r="H62" s="243">
        <f t="shared" si="9"/>
        <v>10</v>
      </c>
      <c r="I62" s="242">
        <f t="shared" si="10"/>
        <v>130</v>
      </c>
      <c r="J62" s="251">
        <v>108</v>
      </c>
      <c r="K62" s="308">
        <v>2</v>
      </c>
    </row>
    <row r="63" spans="1:11">
      <c r="A63" s="33"/>
      <c r="B63" s="34"/>
      <c r="C63" s="35"/>
      <c r="D63" s="35"/>
      <c r="E63" s="35"/>
      <c r="F63" s="36"/>
      <c r="G63" s="37"/>
      <c r="H63" s="35"/>
      <c r="I63" s="78"/>
      <c r="J63" s="38"/>
      <c r="K63" s="4"/>
    </row>
    <row r="64" spans="1:11">
      <c r="A64" s="46" t="s">
        <v>56</v>
      </c>
      <c r="B64" s="5"/>
      <c r="C64" s="19"/>
      <c r="D64" s="19"/>
      <c r="E64" s="19"/>
      <c r="F64" s="26"/>
      <c r="G64" s="309"/>
      <c r="H64" s="20"/>
      <c r="I64" s="21"/>
      <c r="J64" s="22"/>
      <c r="K64" s="4"/>
    </row>
    <row r="65" spans="1:10">
      <c r="A65" s="46" t="s">
        <v>87</v>
      </c>
      <c r="B65" s="39"/>
      <c r="C65" s="40"/>
      <c r="D65" s="40"/>
      <c r="E65" s="40"/>
      <c r="F65" s="41"/>
      <c r="G65" s="42"/>
      <c r="H65" s="43"/>
      <c r="I65" s="44"/>
      <c r="J65" s="45"/>
    </row>
  </sheetData>
  <mergeCells count="57">
    <mergeCell ref="F1:J1"/>
    <mergeCell ref="F2:J2"/>
    <mergeCell ref="F3:J3"/>
    <mergeCell ref="F4:J4"/>
    <mergeCell ref="A14:A19"/>
    <mergeCell ref="B14:B16"/>
    <mergeCell ref="E14:E16"/>
    <mergeCell ref="B17:B19"/>
    <mergeCell ref="E17:E19"/>
    <mergeCell ref="B1:E5"/>
    <mergeCell ref="A6:B6"/>
    <mergeCell ref="A8:A13"/>
    <mergeCell ref="B8:B10"/>
    <mergeCell ref="E8:E10"/>
    <mergeCell ref="B11:B13"/>
    <mergeCell ref="E11:E13"/>
    <mergeCell ref="A20:A25"/>
    <mergeCell ref="B20:B22"/>
    <mergeCell ref="E20:E22"/>
    <mergeCell ref="B23:B25"/>
    <mergeCell ref="E23:E25"/>
    <mergeCell ref="B29:B31"/>
    <mergeCell ref="E29:E31"/>
    <mergeCell ref="B26:B28"/>
    <mergeCell ref="E26:E28"/>
    <mergeCell ref="A32:A34"/>
    <mergeCell ref="B32:B34"/>
    <mergeCell ref="E32:E34"/>
    <mergeCell ref="A26:A31"/>
    <mergeCell ref="E44:E45"/>
    <mergeCell ref="A47:B47"/>
    <mergeCell ref="A49:B50"/>
    <mergeCell ref="E49:E50"/>
    <mergeCell ref="A51:B52"/>
    <mergeCell ref="E51:E52"/>
    <mergeCell ref="A53:B54"/>
    <mergeCell ref="E53:E54"/>
    <mergeCell ref="A55:B56"/>
    <mergeCell ref="E55:E56"/>
    <mergeCell ref="A57:B58"/>
    <mergeCell ref="E57:E58"/>
    <mergeCell ref="A59:B60"/>
    <mergeCell ref="E59:E60"/>
    <mergeCell ref="A61:B62"/>
    <mergeCell ref="E61:E62"/>
    <mergeCell ref="A36:A39"/>
    <mergeCell ref="B36:B37"/>
    <mergeCell ref="E36:E37"/>
    <mergeCell ref="B38:B39"/>
    <mergeCell ref="E38:E39"/>
    <mergeCell ref="A40:A43"/>
    <mergeCell ref="B40:B41"/>
    <mergeCell ref="E40:E41"/>
    <mergeCell ref="B42:B43"/>
    <mergeCell ref="E42:E43"/>
    <mergeCell ref="A44:A45"/>
    <mergeCell ref="B44:B45"/>
  </mergeCells>
  <conditionalFormatting sqref="N36:AB39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0:AB43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4:AB45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  <pageSetUpPr fitToPage="1"/>
  </sheetPr>
  <dimension ref="A1:K96"/>
  <sheetViews>
    <sheetView showGridLines="0" zoomScale="115" zoomScaleNormal="115" workbookViewId="0">
      <pane xSplit="2" ySplit="6" topLeftCell="C7" activePane="bottomRight" state="frozen"/>
      <selection activeCell="I1" sqref="I1"/>
      <selection pane="topRight" activeCell="I1" sqref="I1"/>
      <selection pane="bottomLeft" activeCell="I1" sqref="I1"/>
      <selection pane="bottomRight" activeCell="M22" sqref="M22"/>
    </sheetView>
  </sheetViews>
  <sheetFormatPr defaultColWidth="9.140625" defaultRowHeight="11.25"/>
  <cols>
    <col min="1" max="1" width="48.28515625" style="7" customWidth="1"/>
    <col min="2" max="2" width="25" style="7" customWidth="1"/>
    <col min="3" max="3" width="10.28515625" style="9" bestFit="1" customWidth="1"/>
    <col min="4" max="4" width="8.85546875" style="9" customWidth="1"/>
    <col min="5" max="5" width="12.5703125" style="76" customWidth="1"/>
    <col min="6" max="6" width="7.42578125" style="9" customWidth="1"/>
    <col min="7" max="7" width="8.5703125" style="9" bestFit="1" customWidth="1"/>
    <col min="8" max="8" width="7.85546875" style="9" bestFit="1" customWidth="1"/>
    <col min="9" max="9" width="8.140625" style="6" customWidth="1"/>
    <col min="10" max="10" width="5.7109375" style="9" hidden="1" customWidth="1"/>
    <col min="11" max="11" width="10.7109375" style="9" hidden="1" customWidth="1"/>
    <col min="12" max="16384" width="9.140625" style="6"/>
  </cols>
  <sheetData>
    <row r="1" spans="1:11" s="4" customFormat="1" ht="12.75" customHeight="1">
      <c r="A1" s="423" t="s">
        <v>119</v>
      </c>
      <c r="B1" s="424"/>
      <c r="C1" s="424"/>
      <c r="D1" s="424"/>
      <c r="E1" s="371" t="s">
        <v>549</v>
      </c>
      <c r="F1" s="371"/>
      <c r="G1" s="371"/>
      <c r="H1" s="371"/>
      <c r="I1" s="371"/>
    </row>
    <row r="2" spans="1:11" customFormat="1" ht="14.25" customHeight="1">
      <c r="A2" s="424"/>
      <c r="B2" s="424"/>
      <c r="C2" s="424"/>
      <c r="D2" s="424"/>
      <c r="E2" s="372" t="s">
        <v>550</v>
      </c>
      <c r="F2" s="372"/>
      <c r="G2" s="372"/>
      <c r="H2" s="372"/>
      <c r="I2" s="372"/>
    </row>
    <row r="3" spans="1:11" customFormat="1" ht="14.25" customHeight="1">
      <c r="A3" s="424"/>
      <c r="B3" s="424"/>
      <c r="C3" s="424"/>
      <c r="D3" s="424"/>
      <c r="E3" s="373" t="s">
        <v>551</v>
      </c>
      <c r="F3" s="373"/>
      <c r="G3" s="373"/>
      <c r="H3" s="373"/>
      <c r="I3" s="373"/>
    </row>
    <row r="4" spans="1:11" s="4" customFormat="1" ht="12.75" customHeight="1">
      <c r="A4" s="424"/>
      <c r="B4" s="424"/>
      <c r="C4" s="424"/>
      <c r="D4" s="424"/>
      <c r="E4" s="372" t="s">
        <v>552</v>
      </c>
      <c r="F4" s="372"/>
      <c r="G4" s="372"/>
      <c r="H4" s="372"/>
      <c r="I4" s="372"/>
    </row>
    <row r="5" spans="1:11" s="4" customFormat="1" ht="12.75" customHeight="1">
      <c r="A5" s="425"/>
      <c r="B5" s="425"/>
      <c r="C5" s="425"/>
      <c r="D5" s="425"/>
      <c r="E5" s="58"/>
      <c r="F5" s="58"/>
      <c r="G5" s="58"/>
      <c r="I5" s="294" t="s">
        <v>425</v>
      </c>
    </row>
    <row r="6" spans="1:11" ht="45" customHeight="1">
      <c r="A6" s="426" t="s">
        <v>77</v>
      </c>
      <c r="B6" s="427"/>
      <c r="C6" s="27" t="s">
        <v>65</v>
      </c>
      <c r="D6" s="8" t="s">
        <v>66</v>
      </c>
      <c r="E6" s="295" t="s">
        <v>300</v>
      </c>
      <c r="F6" s="296" t="s">
        <v>5</v>
      </c>
      <c r="G6" s="62" t="s">
        <v>3</v>
      </c>
      <c r="H6" s="296" t="s">
        <v>4</v>
      </c>
      <c r="I6" s="27" t="s">
        <v>69</v>
      </c>
      <c r="J6" s="8" t="s">
        <v>31</v>
      </c>
      <c r="K6" s="10" t="s">
        <v>162</v>
      </c>
    </row>
    <row r="7" spans="1:11" s="83" customFormat="1" ht="13.5" customHeight="1">
      <c r="A7" s="82" t="s">
        <v>29</v>
      </c>
      <c r="B7" s="82"/>
      <c r="C7" s="82"/>
      <c r="D7" s="82"/>
      <c r="E7" s="98"/>
      <c r="F7" s="82"/>
      <c r="G7" s="82"/>
      <c r="H7" s="82"/>
      <c r="I7" s="82"/>
      <c r="J7" s="82"/>
      <c r="K7" s="82"/>
    </row>
    <row r="8" spans="1:11" s="13" customFormat="1" ht="21.75" customHeight="1">
      <c r="A8" s="274" t="s">
        <v>336</v>
      </c>
      <c r="B8" s="276"/>
      <c r="C8" s="280" t="s">
        <v>325</v>
      </c>
      <c r="D8" s="383" t="s">
        <v>327</v>
      </c>
      <c r="E8" s="245">
        <v>1680</v>
      </c>
      <c r="F8" s="25">
        <f t="shared" ref="F8:F30" si="0">E8/J8</f>
        <v>1680</v>
      </c>
      <c r="G8" s="252">
        <f t="shared" ref="G8:G9" si="1">J8/K8</f>
        <v>5</v>
      </c>
      <c r="H8" s="253">
        <f t="shared" ref="H8:H9" si="2">E8/G8</f>
        <v>336</v>
      </c>
      <c r="I8" s="251">
        <v>378</v>
      </c>
      <c r="J8" s="84">
        <v>1</v>
      </c>
      <c r="K8" s="280">
        <v>0.2</v>
      </c>
    </row>
    <row r="9" spans="1:11" s="13" customFormat="1" ht="21.75" customHeight="1">
      <c r="A9" s="428" t="s">
        <v>461</v>
      </c>
      <c r="B9" s="429"/>
      <c r="C9" s="280" t="s">
        <v>337</v>
      </c>
      <c r="D9" s="382"/>
      <c r="E9" s="245">
        <v>7090</v>
      </c>
      <c r="F9" s="25">
        <f t="shared" si="0"/>
        <v>1418</v>
      </c>
      <c r="G9" s="252">
        <f t="shared" si="1"/>
        <v>25</v>
      </c>
      <c r="H9" s="253">
        <f t="shared" si="2"/>
        <v>283.60000000000002</v>
      </c>
      <c r="I9" s="18">
        <v>80</v>
      </c>
      <c r="J9" s="84">
        <v>5</v>
      </c>
      <c r="K9" s="280">
        <v>0.2</v>
      </c>
    </row>
    <row r="10" spans="1:11" s="13" customFormat="1" ht="13.5" customHeight="1">
      <c r="A10" s="274" t="s">
        <v>420</v>
      </c>
      <c r="B10" s="276"/>
      <c r="C10" s="280" t="s">
        <v>325</v>
      </c>
      <c r="D10" s="383" t="s">
        <v>327</v>
      </c>
      <c r="E10" s="245">
        <v>3300</v>
      </c>
      <c r="F10" s="25">
        <f t="shared" si="0"/>
        <v>3300</v>
      </c>
      <c r="G10" s="252">
        <f>J10/K10</f>
        <v>5</v>
      </c>
      <c r="H10" s="253">
        <f>E10/G10</f>
        <v>660</v>
      </c>
      <c r="I10" s="251">
        <v>378</v>
      </c>
      <c r="J10" s="84">
        <v>1</v>
      </c>
      <c r="K10" s="280">
        <v>0.2</v>
      </c>
    </row>
    <row r="11" spans="1:11" s="13" customFormat="1" ht="13.5" customHeight="1">
      <c r="A11" s="428" t="s">
        <v>462</v>
      </c>
      <c r="B11" s="429"/>
      <c r="C11" s="259" t="s">
        <v>337</v>
      </c>
      <c r="D11" s="382"/>
      <c r="E11" s="245">
        <v>15970</v>
      </c>
      <c r="F11" s="25">
        <f t="shared" si="0"/>
        <v>3194</v>
      </c>
      <c r="G11" s="252">
        <f>J11/K11</f>
        <v>25</v>
      </c>
      <c r="H11" s="253">
        <f>E11/G11</f>
        <v>638.79999999999995</v>
      </c>
      <c r="I11" s="18">
        <v>80</v>
      </c>
      <c r="J11" s="84">
        <v>5</v>
      </c>
      <c r="K11" s="280">
        <v>0.2</v>
      </c>
    </row>
    <row r="12" spans="1:11" s="13" customFormat="1" ht="13.5" customHeight="1">
      <c r="A12" s="416" t="s">
        <v>181</v>
      </c>
      <c r="B12" s="386"/>
      <c r="C12" s="280" t="s">
        <v>120</v>
      </c>
      <c r="D12" s="383" t="s">
        <v>327</v>
      </c>
      <c r="E12" s="245">
        <v>1290</v>
      </c>
      <c r="F12" s="25">
        <f t="shared" si="0"/>
        <v>1290</v>
      </c>
      <c r="G12" s="252">
        <f t="shared" ref="G12:G27" si="3">J12/K12</f>
        <v>5</v>
      </c>
      <c r="H12" s="253">
        <f t="shared" ref="H12:H27" si="4">E12/G12</f>
        <v>258</v>
      </c>
      <c r="I12" s="251">
        <v>378</v>
      </c>
      <c r="J12" s="84">
        <v>1</v>
      </c>
      <c r="K12" s="280">
        <v>0.2</v>
      </c>
    </row>
    <row r="13" spans="1:11" s="13" customFormat="1" ht="13.5" customHeight="1">
      <c r="A13" s="400"/>
      <c r="B13" s="388"/>
      <c r="C13" s="280" t="s">
        <v>23</v>
      </c>
      <c r="D13" s="382"/>
      <c r="E13" s="245">
        <v>4990</v>
      </c>
      <c r="F13" s="25">
        <f t="shared" si="0"/>
        <v>998</v>
      </c>
      <c r="G13" s="252">
        <f t="shared" si="3"/>
        <v>25</v>
      </c>
      <c r="H13" s="253">
        <f t="shared" si="4"/>
        <v>199.6</v>
      </c>
      <c r="I13" s="18">
        <v>80</v>
      </c>
      <c r="J13" s="84">
        <v>5</v>
      </c>
      <c r="K13" s="280">
        <v>0.2</v>
      </c>
    </row>
    <row r="14" spans="1:11" s="13" customFormat="1" ht="13.5" customHeight="1">
      <c r="A14" s="414" t="s">
        <v>278</v>
      </c>
      <c r="B14" s="386"/>
      <c r="C14" s="280" t="s">
        <v>120</v>
      </c>
      <c r="D14" s="383" t="s">
        <v>327</v>
      </c>
      <c r="E14" s="245">
        <v>1680</v>
      </c>
      <c r="F14" s="25">
        <f t="shared" si="0"/>
        <v>1680</v>
      </c>
      <c r="G14" s="252">
        <f t="shared" si="3"/>
        <v>5</v>
      </c>
      <c r="H14" s="253">
        <f t="shared" si="4"/>
        <v>336</v>
      </c>
      <c r="I14" s="251">
        <v>378</v>
      </c>
      <c r="J14" s="84">
        <v>1</v>
      </c>
      <c r="K14" s="280">
        <v>0.2</v>
      </c>
    </row>
    <row r="15" spans="1:11" s="13" customFormat="1" ht="13.5" customHeight="1">
      <c r="A15" s="400"/>
      <c r="B15" s="388"/>
      <c r="C15" s="280" t="s">
        <v>23</v>
      </c>
      <c r="D15" s="382"/>
      <c r="E15" s="245">
        <v>7090</v>
      </c>
      <c r="F15" s="25">
        <f t="shared" si="0"/>
        <v>1418</v>
      </c>
      <c r="G15" s="252">
        <f t="shared" si="3"/>
        <v>25</v>
      </c>
      <c r="H15" s="253">
        <f t="shared" si="4"/>
        <v>283.60000000000002</v>
      </c>
      <c r="I15" s="18">
        <v>80</v>
      </c>
      <c r="J15" s="84">
        <v>5</v>
      </c>
      <c r="K15" s="280">
        <v>0.2</v>
      </c>
    </row>
    <row r="16" spans="1:11" s="13" customFormat="1" ht="23.25" customHeight="1">
      <c r="A16" s="414" t="s">
        <v>540</v>
      </c>
      <c r="B16" s="386"/>
      <c r="C16" s="280" t="s">
        <v>120</v>
      </c>
      <c r="D16" s="383" t="s">
        <v>327</v>
      </c>
      <c r="E16" s="245">
        <v>2330</v>
      </c>
      <c r="F16" s="25">
        <f t="shared" si="0"/>
        <v>2330</v>
      </c>
      <c r="G16" s="252">
        <f t="shared" si="3"/>
        <v>5</v>
      </c>
      <c r="H16" s="253">
        <f t="shared" si="4"/>
        <v>466</v>
      </c>
      <c r="I16" s="251">
        <v>378</v>
      </c>
      <c r="J16" s="84">
        <v>1</v>
      </c>
      <c r="K16" s="280">
        <v>0.2</v>
      </c>
    </row>
    <row r="17" spans="1:11" s="13" customFormat="1" ht="23.25" customHeight="1">
      <c r="A17" s="400"/>
      <c r="B17" s="388"/>
      <c r="C17" s="280" t="s">
        <v>23</v>
      </c>
      <c r="D17" s="382"/>
      <c r="E17" s="245">
        <v>10290</v>
      </c>
      <c r="F17" s="25">
        <f t="shared" si="0"/>
        <v>2058</v>
      </c>
      <c r="G17" s="252">
        <f t="shared" si="3"/>
        <v>25</v>
      </c>
      <c r="H17" s="253">
        <f t="shared" si="4"/>
        <v>411.6</v>
      </c>
      <c r="I17" s="18">
        <v>80</v>
      </c>
      <c r="J17" s="84">
        <v>5</v>
      </c>
      <c r="K17" s="280">
        <v>0.2</v>
      </c>
    </row>
    <row r="18" spans="1:11" s="13" customFormat="1" ht="13.5" customHeight="1">
      <c r="A18" s="416" t="s">
        <v>180</v>
      </c>
      <c r="B18" s="386"/>
      <c r="C18" s="280" t="s">
        <v>325</v>
      </c>
      <c r="D18" s="383" t="s">
        <v>326</v>
      </c>
      <c r="E18" s="245">
        <v>1760</v>
      </c>
      <c r="F18" s="25">
        <f t="shared" si="0"/>
        <v>1760</v>
      </c>
      <c r="G18" s="252">
        <f t="shared" si="3"/>
        <v>5</v>
      </c>
      <c r="H18" s="253">
        <f t="shared" si="4"/>
        <v>352</v>
      </c>
      <c r="I18" s="251">
        <v>378</v>
      </c>
      <c r="J18" s="84">
        <v>1</v>
      </c>
      <c r="K18" s="280">
        <v>0.2</v>
      </c>
    </row>
    <row r="19" spans="1:11" s="13" customFormat="1" ht="13.5" customHeight="1">
      <c r="A19" s="400"/>
      <c r="B19" s="388"/>
      <c r="C19" s="280" t="s">
        <v>27</v>
      </c>
      <c r="D19" s="382"/>
      <c r="E19" s="245">
        <v>7400</v>
      </c>
      <c r="F19" s="25">
        <f t="shared" si="0"/>
        <v>1480</v>
      </c>
      <c r="G19" s="252">
        <f t="shared" si="3"/>
        <v>25</v>
      </c>
      <c r="H19" s="253">
        <f t="shared" si="4"/>
        <v>296</v>
      </c>
      <c r="I19" s="18">
        <v>80</v>
      </c>
      <c r="J19" s="84">
        <v>5</v>
      </c>
      <c r="K19" s="280">
        <v>0.2</v>
      </c>
    </row>
    <row r="20" spans="1:11" s="13" customFormat="1" ht="13.5" customHeight="1">
      <c r="A20" s="416" t="s">
        <v>179</v>
      </c>
      <c r="B20" s="386"/>
      <c r="C20" s="280" t="s">
        <v>325</v>
      </c>
      <c r="D20" s="383" t="s">
        <v>326</v>
      </c>
      <c r="E20" s="245">
        <v>2400</v>
      </c>
      <c r="F20" s="25">
        <f t="shared" si="0"/>
        <v>2400</v>
      </c>
      <c r="G20" s="252">
        <f t="shared" si="3"/>
        <v>5</v>
      </c>
      <c r="H20" s="253">
        <f t="shared" si="4"/>
        <v>480</v>
      </c>
      <c r="I20" s="251">
        <v>378</v>
      </c>
      <c r="J20" s="84">
        <v>1</v>
      </c>
      <c r="K20" s="280">
        <v>0.2</v>
      </c>
    </row>
    <row r="21" spans="1:11" s="13" customFormat="1" ht="13.5" customHeight="1">
      <c r="A21" s="400"/>
      <c r="B21" s="388"/>
      <c r="C21" s="280" t="s">
        <v>27</v>
      </c>
      <c r="D21" s="382"/>
      <c r="E21" s="245">
        <v>9790</v>
      </c>
      <c r="F21" s="25">
        <f t="shared" si="0"/>
        <v>1958</v>
      </c>
      <c r="G21" s="252">
        <f t="shared" si="3"/>
        <v>25</v>
      </c>
      <c r="H21" s="253">
        <f t="shared" si="4"/>
        <v>391.6</v>
      </c>
      <c r="I21" s="18">
        <v>80</v>
      </c>
      <c r="J21" s="84">
        <v>5</v>
      </c>
      <c r="K21" s="280">
        <v>0.2</v>
      </c>
    </row>
    <row r="22" spans="1:11" s="13" customFormat="1" ht="13.5" customHeight="1">
      <c r="A22" s="414" t="s">
        <v>463</v>
      </c>
      <c r="B22" s="386"/>
      <c r="C22" s="280" t="s">
        <v>325</v>
      </c>
      <c r="D22" s="383" t="s">
        <v>326</v>
      </c>
      <c r="E22" s="245">
        <v>1760</v>
      </c>
      <c r="F22" s="25">
        <f t="shared" si="0"/>
        <v>1760</v>
      </c>
      <c r="G22" s="252">
        <f t="shared" si="3"/>
        <v>5</v>
      </c>
      <c r="H22" s="253">
        <f t="shared" si="4"/>
        <v>352</v>
      </c>
      <c r="I22" s="251">
        <v>378</v>
      </c>
      <c r="J22" s="84">
        <v>1</v>
      </c>
      <c r="K22" s="280">
        <v>0.2</v>
      </c>
    </row>
    <row r="23" spans="1:11" s="13" customFormat="1" ht="13.5" customHeight="1">
      <c r="A23" s="400"/>
      <c r="B23" s="388"/>
      <c r="C23" s="280" t="s">
        <v>27</v>
      </c>
      <c r="D23" s="382"/>
      <c r="E23" s="245">
        <v>7400</v>
      </c>
      <c r="F23" s="25">
        <f t="shared" si="0"/>
        <v>1480</v>
      </c>
      <c r="G23" s="252">
        <f t="shared" si="3"/>
        <v>25</v>
      </c>
      <c r="H23" s="253">
        <f t="shared" si="4"/>
        <v>296</v>
      </c>
      <c r="I23" s="18">
        <v>80</v>
      </c>
      <c r="J23" s="84">
        <v>5</v>
      </c>
      <c r="K23" s="280">
        <v>0.2</v>
      </c>
    </row>
    <row r="24" spans="1:11" s="13" customFormat="1" ht="13.5" customHeight="1">
      <c r="A24" s="417" t="s">
        <v>464</v>
      </c>
      <c r="B24" s="418"/>
      <c r="C24" s="259" t="s">
        <v>120</v>
      </c>
      <c r="D24" s="398" t="s">
        <v>327</v>
      </c>
      <c r="E24" s="245">
        <v>1580</v>
      </c>
      <c r="F24" s="25">
        <f t="shared" si="0"/>
        <v>1580</v>
      </c>
      <c r="G24" s="252">
        <f t="shared" si="3"/>
        <v>5</v>
      </c>
      <c r="H24" s="253">
        <f t="shared" si="4"/>
        <v>316</v>
      </c>
      <c r="I24" s="251">
        <v>378</v>
      </c>
      <c r="J24" s="84">
        <v>1</v>
      </c>
      <c r="K24" s="280">
        <v>0.2</v>
      </c>
    </row>
    <row r="25" spans="1:11" s="13" customFormat="1" ht="13.5" customHeight="1">
      <c r="A25" s="419"/>
      <c r="B25" s="420"/>
      <c r="C25" s="259" t="s">
        <v>23</v>
      </c>
      <c r="D25" s="401"/>
      <c r="E25" s="245">
        <v>6700</v>
      </c>
      <c r="F25" s="25">
        <f t="shared" si="0"/>
        <v>1340</v>
      </c>
      <c r="G25" s="252">
        <f t="shared" si="3"/>
        <v>25</v>
      </c>
      <c r="H25" s="253">
        <f t="shared" si="4"/>
        <v>268</v>
      </c>
      <c r="I25" s="18">
        <v>80</v>
      </c>
      <c r="J25" s="84">
        <v>5</v>
      </c>
      <c r="K25" s="280">
        <v>0.2</v>
      </c>
    </row>
    <row r="26" spans="1:11" s="13" customFormat="1" ht="13.5" customHeight="1">
      <c r="A26" s="417" t="s">
        <v>465</v>
      </c>
      <c r="B26" s="418"/>
      <c r="C26" s="259" t="s">
        <v>120</v>
      </c>
      <c r="D26" s="398" t="s">
        <v>327</v>
      </c>
      <c r="E26" s="245">
        <v>2000</v>
      </c>
      <c r="F26" s="25">
        <f t="shared" si="0"/>
        <v>2000</v>
      </c>
      <c r="G26" s="252">
        <f t="shared" si="3"/>
        <v>5</v>
      </c>
      <c r="H26" s="253">
        <f t="shared" si="4"/>
        <v>400</v>
      </c>
      <c r="I26" s="251">
        <v>378</v>
      </c>
      <c r="J26" s="84">
        <v>1</v>
      </c>
      <c r="K26" s="280">
        <v>0.2</v>
      </c>
    </row>
    <row r="27" spans="1:11" s="83" customFormat="1" ht="13.5" customHeight="1">
      <c r="A27" s="419"/>
      <c r="B27" s="420"/>
      <c r="C27" s="259" t="s">
        <v>23</v>
      </c>
      <c r="D27" s="401"/>
      <c r="E27" s="245">
        <v>8160</v>
      </c>
      <c r="F27" s="25">
        <f t="shared" si="0"/>
        <v>1632</v>
      </c>
      <c r="G27" s="252">
        <f t="shared" si="3"/>
        <v>25</v>
      </c>
      <c r="H27" s="253">
        <f t="shared" si="4"/>
        <v>326.39999999999998</v>
      </c>
      <c r="I27" s="18">
        <v>80</v>
      </c>
      <c r="J27" s="84">
        <v>5</v>
      </c>
      <c r="K27" s="280">
        <v>0.2</v>
      </c>
    </row>
    <row r="28" spans="1:11" s="13" customFormat="1" ht="13.5" customHeight="1">
      <c r="A28" s="417" t="s">
        <v>466</v>
      </c>
      <c r="B28" s="418"/>
      <c r="C28" s="259" t="s">
        <v>120</v>
      </c>
      <c r="D28" s="398" t="s">
        <v>327</v>
      </c>
      <c r="E28" s="245">
        <v>2480</v>
      </c>
      <c r="F28" s="25">
        <f t="shared" si="0"/>
        <v>2480</v>
      </c>
      <c r="G28" s="252">
        <f>J28/K28</f>
        <v>5</v>
      </c>
      <c r="H28" s="253">
        <f>E28/G28</f>
        <v>496</v>
      </c>
      <c r="I28" s="251">
        <v>378</v>
      </c>
      <c r="J28" s="84">
        <v>1</v>
      </c>
      <c r="K28" s="280">
        <v>0.2</v>
      </c>
    </row>
    <row r="29" spans="1:11" s="13" customFormat="1" ht="13.5" customHeight="1">
      <c r="A29" s="419"/>
      <c r="B29" s="420"/>
      <c r="C29" s="259" t="s">
        <v>23</v>
      </c>
      <c r="D29" s="401"/>
      <c r="E29" s="245">
        <v>10100</v>
      </c>
      <c r="F29" s="25">
        <f t="shared" si="0"/>
        <v>2020</v>
      </c>
      <c r="G29" s="252">
        <f>J29/K29</f>
        <v>25</v>
      </c>
      <c r="H29" s="253">
        <f>E29/G29</f>
        <v>404</v>
      </c>
      <c r="I29" s="18">
        <v>80</v>
      </c>
      <c r="J29" s="84">
        <v>5</v>
      </c>
      <c r="K29" s="280">
        <v>0.2</v>
      </c>
    </row>
    <row r="30" spans="1:11" s="13" customFormat="1" ht="27" customHeight="1">
      <c r="A30" s="421" t="s">
        <v>467</v>
      </c>
      <c r="B30" s="422"/>
      <c r="C30" s="170" t="s">
        <v>260</v>
      </c>
      <c r="D30" s="275" t="s">
        <v>287</v>
      </c>
      <c r="E30" s="245">
        <v>1010</v>
      </c>
      <c r="F30" s="171">
        <f t="shared" si="0"/>
        <v>1010</v>
      </c>
      <c r="G30" s="172">
        <f>J30/K30</f>
        <v>10</v>
      </c>
      <c r="H30" s="173">
        <f>E30/G30</f>
        <v>101</v>
      </c>
      <c r="I30" s="259">
        <v>378</v>
      </c>
      <c r="J30" s="259">
        <v>1</v>
      </c>
      <c r="K30" s="259">
        <v>0.1</v>
      </c>
    </row>
    <row r="31" spans="1:11" s="13" customFormat="1" ht="15">
      <c r="A31" s="82" t="s">
        <v>122</v>
      </c>
      <c r="B31" s="82"/>
      <c r="C31" s="82"/>
      <c r="D31" s="82"/>
      <c r="E31" s="98"/>
      <c r="F31" s="82"/>
      <c r="G31" s="82"/>
      <c r="H31" s="82"/>
      <c r="I31" s="82"/>
      <c r="J31" s="82"/>
      <c r="K31" s="82"/>
    </row>
    <row r="32" spans="1:11" s="13" customFormat="1" ht="20.25" customHeight="1">
      <c r="A32" s="385" t="s">
        <v>468</v>
      </c>
      <c r="B32" s="386"/>
      <c r="C32" s="280" t="s">
        <v>14</v>
      </c>
      <c r="D32" s="383" t="s">
        <v>243</v>
      </c>
      <c r="E32" s="245">
        <v>1990</v>
      </c>
      <c r="F32" s="25">
        <f>E32/J32</f>
        <v>497.5</v>
      </c>
      <c r="G32" s="252">
        <f>J32/K32</f>
        <v>8</v>
      </c>
      <c r="H32" s="253">
        <f>E32/G32</f>
        <v>248.75</v>
      </c>
      <c r="I32" s="280">
        <v>80</v>
      </c>
      <c r="J32" s="84">
        <v>4</v>
      </c>
      <c r="K32" s="280">
        <v>0.5</v>
      </c>
    </row>
    <row r="33" spans="1:11" s="13" customFormat="1" ht="20.25" customHeight="1">
      <c r="A33" s="400"/>
      <c r="B33" s="388"/>
      <c r="C33" s="280" t="s">
        <v>93</v>
      </c>
      <c r="D33" s="382"/>
      <c r="E33" s="245">
        <v>6660</v>
      </c>
      <c r="F33" s="25">
        <f>E33/J33</f>
        <v>444</v>
      </c>
      <c r="G33" s="252">
        <f>J33/K33</f>
        <v>30</v>
      </c>
      <c r="H33" s="253">
        <f>E33/G33</f>
        <v>222</v>
      </c>
      <c r="I33" s="280">
        <v>44</v>
      </c>
      <c r="J33" s="84">
        <v>15</v>
      </c>
      <c r="K33" s="280">
        <v>0.5</v>
      </c>
    </row>
    <row r="34" spans="1:11" s="13" customFormat="1" ht="15">
      <c r="A34" s="82" t="s">
        <v>123</v>
      </c>
      <c r="B34" s="85"/>
      <c r="C34" s="85"/>
      <c r="D34" s="85"/>
      <c r="E34" s="99"/>
      <c r="F34" s="85"/>
      <c r="G34" s="85"/>
      <c r="H34" s="85"/>
      <c r="I34" s="85"/>
      <c r="J34" s="85"/>
      <c r="K34" s="85"/>
    </row>
    <row r="35" spans="1:11" s="13" customFormat="1" ht="30" customHeight="1">
      <c r="A35" s="432" t="s">
        <v>469</v>
      </c>
      <c r="B35" s="433"/>
      <c r="C35" s="259" t="s">
        <v>93</v>
      </c>
      <c r="D35" s="275" t="s">
        <v>279</v>
      </c>
      <c r="E35" s="245">
        <v>5920</v>
      </c>
      <c r="F35" s="25">
        <f>E35/J35</f>
        <v>394.66666666666669</v>
      </c>
      <c r="G35" s="252">
        <f t="shared" ref="G35:G50" si="5">J35/K35</f>
        <v>10</v>
      </c>
      <c r="H35" s="253">
        <f t="shared" ref="H35:H50" si="6">E35/G35</f>
        <v>592</v>
      </c>
      <c r="I35" s="280">
        <v>44</v>
      </c>
      <c r="J35" s="259">
        <v>15</v>
      </c>
      <c r="K35" s="259">
        <v>1.5</v>
      </c>
    </row>
    <row r="36" spans="1:11" s="13" customFormat="1" ht="30" customHeight="1">
      <c r="A36" s="432" t="s">
        <v>470</v>
      </c>
      <c r="B36" s="433"/>
      <c r="C36" s="259" t="s">
        <v>157</v>
      </c>
      <c r="D36" s="275" t="s">
        <v>279</v>
      </c>
      <c r="E36" s="245">
        <v>3880</v>
      </c>
      <c r="F36" s="25">
        <f>E36/J36</f>
        <v>277.14285714285717</v>
      </c>
      <c r="G36" s="252">
        <f t="shared" si="5"/>
        <v>9.3333333333333339</v>
      </c>
      <c r="H36" s="253">
        <f t="shared" si="6"/>
        <v>415.71428571428567</v>
      </c>
      <c r="I36" s="280">
        <v>44</v>
      </c>
      <c r="J36" s="259">
        <v>14</v>
      </c>
      <c r="K36" s="259">
        <v>1.5</v>
      </c>
    </row>
    <row r="37" spans="1:11" s="13" customFormat="1" ht="15.75" customHeight="1">
      <c r="A37" s="415" t="s">
        <v>178</v>
      </c>
      <c r="B37" s="403"/>
      <c r="C37" s="259" t="s">
        <v>254</v>
      </c>
      <c r="D37" s="275" t="s">
        <v>279</v>
      </c>
      <c r="E37" s="245">
        <v>2380</v>
      </c>
      <c r="F37" s="25">
        <f>E37/J37</f>
        <v>340</v>
      </c>
      <c r="G37" s="252">
        <f t="shared" si="5"/>
        <v>4.666666666666667</v>
      </c>
      <c r="H37" s="253">
        <f t="shared" si="6"/>
        <v>509.99999999999994</v>
      </c>
      <c r="I37" s="259">
        <v>80</v>
      </c>
      <c r="J37" s="259">
        <v>7</v>
      </c>
      <c r="K37" s="259">
        <v>1.5</v>
      </c>
    </row>
    <row r="38" spans="1:11" s="13" customFormat="1" ht="15.75" customHeight="1">
      <c r="A38" s="404"/>
      <c r="B38" s="405"/>
      <c r="C38" s="280" t="s">
        <v>93</v>
      </c>
      <c r="D38" s="275" t="s">
        <v>279</v>
      </c>
      <c r="E38" s="245">
        <v>4200</v>
      </c>
      <c r="F38" s="25">
        <f>E38/J38</f>
        <v>280</v>
      </c>
      <c r="G38" s="252">
        <f>J38/K38</f>
        <v>10</v>
      </c>
      <c r="H38" s="253">
        <f>E38/G38</f>
        <v>420</v>
      </c>
      <c r="I38" s="280">
        <v>44</v>
      </c>
      <c r="J38" s="280">
        <v>15</v>
      </c>
      <c r="K38" s="259">
        <v>1.5</v>
      </c>
    </row>
    <row r="39" spans="1:11" s="13" customFormat="1" ht="12.75">
      <c r="A39" s="434" t="s">
        <v>471</v>
      </c>
      <c r="B39" s="174" t="s">
        <v>256</v>
      </c>
      <c r="C39" s="437" t="s">
        <v>93</v>
      </c>
      <c r="D39" s="175" t="s">
        <v>12</v>
      </c>
      <c r="E39" s="245">
        <v>2670</v>
      </c>
      <c r="F39" s="176">
        <v>130</v>
      </c>
      <c r="G39" s="177">
        <v>5</v>
      </c>
      <c r="H39" s="178">
        <v>390</v>
      </c>
      <c r="I39" s="175">
        <v>44</v>
      </c>
      <c r="J39" s="175">
        <v>15</v>
      </c>
      <c r="K39" s="175">
        <v>3</v>
      </c>
    </row>
    <row r="40" spans="1:11" s="13" customFormat="1" ht="12.75">
      <c r="A40" s="435"/>
      <c r="B40" s="179" t="s">
        <v>257</v>
      </c>
      <c r="C40" s="438"/>
      <c r="D40" s="175" t="s">
        <v>11</v>
      </c>
      <c r="E40" s="245">
        <v>2670</v>
      </c>
      <c r="F40" s="176">
        <v>130</v>
      </c>
      <c r="G40" s="177">
        <v>6</v>
      </c>
      <c r="H40" s="178">
        <v>325</v>
      </c>
      <c r="I40" s="175">
        <v>44</v>
      </c>
      <c r="J40" s="175">
        <v>15</v>
      </c>
      <c r="K40" s="175">
        <v>2.5</v>
      </c>
    </row>
    <row r="41" spans="1:11" s="13" customFormat="1" ht="12.75">
      <c r="A41" s="436"/>
      <c r="B41" s="174" t="s">
        <v>258</v>
      </c>
      <c r="C41" s="439"/>
      <c r="D41" s="175" t="s">
        <v>9</v>
      </c>
      <c r="E41" s="245">
        <v>2670</v>
      </c>
      <c r="F41" s="176">
        <v>130</v>
      </c>
      <c r="G41" s="177">
        <v>7.5</v>
      </c>
      <c r="H41" s="178">
        <v>260</v>
      </c>
      <c r="I41" s="175">
        <v>44</v>
      </c>
      <c r="J41" s="175">
        <v>15</v>
      </c>
      <c r="K41" s="175">
        <v>2</v>
      </c>
    </row>
    <row r="42" spans="1:11" s="13" customFormat="1" ht="15" customHeight="1">
      <c r="A42" s="402" t="s">
        <v>472</v>
      </c>
      <c r="B42" s="403"/>
      <c r="C42" s="175">
        <v>7</v>
      </c>
      <c r="D42" s="406" t="s">
        <v>124</v>
      </c>
      <c r="E42" s="245">
        <v>1420</v>
      </c>
      <c r="F42" s="176">
        <f t="shared" ref="F42:F50" si="7">E42/J42</f>
        <v>202.85714285714286</v>
      </c>
      <c r="G42" s="177">
        <f>J42/K42</f>
        <v>4.666666666666667</v>
      </c>
      <c r="H42" s="178">
        <f>E42/G42</f>
        <v>304.28571428571428</v>
      </c>
      <c r="I42" s="180">
        <v>80</v>
      </c>
      <c r="J42" s="175">
        <v>7</v>
      </c>
      <c r="K42" s="175">
        <v>1.5</v>
      </c>
    </row>
    <row r="43" spans="1:11" s="13" customFormat="1" ht="15" customHeight="1">
      <c r="A43" s="404"/>
      <c r="B43" s="405"/>
      <c r="C43" s="175">
        <v>15</v>
      </c>
      <c r="D43" s="407"/>
      <c r="E43" s="245">
        <v>2670</v>
      </c>
      <c r="F43" s="176">
        <f t="shared" si="7"/>
        <v>178</v>
      </c>
      <c r="G43" s="177">
        <f>J43/K43</f>
        <v>10</v>
      </c>
      <c r="H43" s="178">
        <f>E43/G43</f>
        <v>267</v>
      </c>
      <c r="I43" s="175">
        <v>44</v>
      </c>
      <c r="J43" s="175">
        <v>15</v>
      </c>
      <c r="K43" s="175">
        <v>1.5</v>
      </c>
    </row>
    <row r="44" spans="1:11" s="13" customFormat="1" ht="14.25" customHeight="1">
      <c r="A44" s="402" t="s">
        <v>288</v>
      </c>
      <c r="B44" s="403"/>
      <c r="C44" s="175" t="s">
        <v>14</v>
      </c>
      <c r="D44" s="430" t="s">
        <v>289</v>
      </c>
      <c r="E44" s="245">
        <v>1110</v>
      </c>
      <c r="F44" s="176">
        <f t="shared" si="7"/>
        <v>277.5</v>
      </c>
      <c r="G44" s="177">
        <f t="shared" si="5"/>
        <v>4</v>
      </c>
      <c r="H44" s="178">
        <f t="shared" si="6"/>
        <v>277.5</v>
      </c>
      <c r="I44" s="180">
        <v>80</v>
      </c>
      <c r="J44" s="175">
        <v>4</v>
      </c>
      <c r="K44" s="175">
        <v>1</v>
      </c>
    </row>
    <row r="45" spans="1:11" s="13" customFormat="1" ht="14.25" customHeight="1">
      <c r="A45" s="404"/>
      <c r="B45" s="405"/>
      <c r="C45" s="175" t="s">
        <v>93</v>
      </c>
      <c r="D45" s="431"/>
      <c r="E45" s="245">
        <v>3510</v>
      </c>
      <c r="F45" s="176">
        <f t="shared" si="7"/>
        <v>234</v>
      </c>
      <c r="G45" s="177">
        <f t="shared" si="5"/>
        <v>15</v>
      </c>
      <c r="H45" s="178">
        <f t="shared" si="6"/>
        <v>234</v>
      </c>
      <c r="I45" s="175">
        <v>44</v>
      </c>
      <c r="J45" s="175">
        <v>15</v>
      </c>
      <c r="K45" s="175">
        <v>1</v>
      </c>
    </row>
    <row r="46" spans="1:11" s="83" customFormat="1" ht="17.25" customHeight="1">
      <c r="A46" s="402" t="s">
        <v>473</v>
      </c>
      <c r="B46" s="403"/>
      <c r="C46" s="175">
        <v>6</v>
      </c>
      <c r="D46" s="406" t="s">
        <v>259</v>
      </c>
      <c r="E46" s="245">
        <v>1550</v>
      </c>
      <c r="F46" s="176">
        <f t="shared" si="7"/>
        <v>258.33333333333331</v>
      </c>
      <c r="G46" s="177">
        <f t="shared" si="5"/>
        <v>8.5714285714285712</v>
      </c>
      <c r="H46" s="178">
        <f t="shared" si="6"/>
        <v>180.83333333333334</v>
      </c>
      <c r="I46" s="180">
        <v>80</v>
      </c>
      <c r="J46" s="175">
        <v>6</v>
      </c>
      <c r="K46" s="175">
        <v>0.7</v>
      </c>
    </row>
    <row r="47" spans="1:11" s="83" customFormat="1" ht="17.25" customHeight="1">
      <c r="A47" s="404"/>
      <c r="B47" s="405"/>
      <c r="C47" s="175">
        <v>12</v>
      </c>
      <c r="D47" s="407"/>
      <c r="E47" s="245">
        <v>2940</v>
      </c>
      <c r="F47" s="176">
        <f t="shared" si="7"/>
        <v>245</v>
      </c>
      <c r="G47" s="177">
        <f t="shared" si="5"/>
        <v>17.142857142857142</v>
      </c>
      <c r="H47" s="178">
        <f t="shared" si="6"/>
        <v>171.5</v>
      </c>
      <c r="I47" s="175">
        <v>44</v>
      </c>
      <c r="J47" s="175">
        <v>12</v>
      </c>
      <c r="K47" s="175">
        <v>0.7</v>
      </c>
    </row>
    <row r="48" spans="1:11" s="83" customFormat="1" ht="39.75" customHeight="1">
      <c r="A48" s="411" t="s">
        <v>474</v>
      </c>
      <c r="B48" s="412"/>
      <c r="C48" s="175" t="s">
        <v>93</v>
      </c>
      <c r="D48" s="277" t="s">
        <v>160</v>
      </c>
      <c r="E48" s="245">
        <v>3880</v>
      </c>
      <c r="F48" s="176">
        <f t="shared" si="7"/>
        <v>258.66666666666669</v>
      </c>
      <c r="G48" s="177">
        <f t="shared" si="5"/>
        <v>15</v>
      </c>
      <c r="H48" s="178">
        <f t="shared" si="6"/>
        <v>258.66666666666669</v>
      </c>
      <c r="I48" s="175">
        <v>44</v>
      </c>
      <c r="J48" s="175">
        <v>15</v>
      </c>
      <c r="K48" s="175">
        <v>1</v>
      </c>
    </row>
    <row r="49" spans="1:11" s="13" customFormat="1" ht="21.75" customHeight="1">
      <c r="A49" s="413" t="s">
        <v>475</v>
      </c>
      <c r="B49" s="403"/>
      <c r="C49" s="175" t="s">
        <v>14</v>
      </c>
      <c r="D49" s="406" t="s">
        <v>124</v>
      </c>
      <c r="E49" s="245">
        <v>1560</v>
      </c>
      <c r="F49" s="176">
        <f t="shared" si="7"/>
        <v>390</v>
      </c>
      <c r="G49" s="177">
        <f t="shared" si="5"/>
        <v>4</v>
      </c>
      <c r="H49" s="178">
        <f t="shared" si="6"/>
        <v>390</v>
      </c>
      <c r="I49" s="175">
        <v>80</v>
      </c>
      <c r="J49" s="175">
        <v>4</v>
      </c>
      <c r="K49" s="175">
        <v>1</v>
      </c>
    </row>
    <row r="50" spans="1:11" s="13" customFormat="1" ht="17.25" customHeight="1">
      <c r="A50" s="404"/>
      <c r="B50" s="405"/>
      <c r="C50" s="175" t="s">
        <v>93</v>
      </c>
      <c r="D50" s="407"/>
      <c r="E50" s="245">
        <v>5010</v>
      </c>
      <c r="F50" s="176">
        <f t="shared" si="7"/>
        <v>334</v>
      </c>
      <c r="G50" s="177">
        <f t="shared" si="5"/>
        <v>15</v>
      </c>
      <c r="H50" s="178">
        <f t="shared" si="6"/>
        <v>334</v>
      </c>
      <c r="I50" s="175">
        <v>44</v>
      </c>
      <c r="J50" s="175">
        <v>15</v>
      </c>
      <c r="K50" s="175">
        <v>1</v>
      </c>
    </row>
    <row r="51" spans="1:11" s="13" customFormat="1" ht="15">
      <c r="A51" s="82" t="s">
        <v>177</v>
      </c>
      <c r="B51" s="82"/>
      <c r="C51" s="82"/>
      <c r="D51" s="82"/>
      <c r="E51" s="98"/>
      <c r="F51" s="82"/>
      <c r="G51" s="82"/>
      <c r="H51" s="82"/>
      <c r="I51" s="82"/>
      <c r="J51" s="82"/>
      <c r="K51" s="82"/>
    </row>
    <row r="52" spans="1:11" s="13" customFormat="1" ht="32.25" customHeight="1">
      <c r="A52" s="394" t="s">
        <v>476</v>
      </c>
      <c r="B52" s="395"/>
      <c r="C52" s="280" t="s">
        <v>120</v>
      </c>
      <c r="D52" s="273" t="s">
        <v>161</v>
      </c>
      <c r="E52" s="245">
        <v>530</v>
      </c>
      <c r="F52" s="25">
        <f>E52/J52</f>
        <v>530</v>
      </c>
      <c r="G52" s="252">
        <f t="shared" ref="G52" si="8">J52/K52</f>
        <v>10</v>
      </c>
      <c r="H52" s="253">
        <f t="shared" ref="H52" si="9">E52/G52</f>
        <v>53</v>
      </c>
      <c r="I52" s="310">
        <f>I10</f>
        <v>378</v>
      </c>
      <c r="J52" s="84">
        <v>1</v>
      </c>
      <c r="K52" s="280">
        <v>0.1</v>
      </c>
    </row>
    <row r="53" spans="1:11" s="13" customFormat="1" ht="17.25" customHeight="1">
      <c r="A53" s="408" t="s">
        <v>548</v>
      </c>
      <c r="B53" s="174" t="s">
        <v>477</v>
      </c>
      <c r="C53" s="259" t="s">
        <v>478</v>
      </c>
      <c r="D53" s="273"/>
      <c r="E53" s="245">
        <v>1990</v>
      </c>
      <c r="F53" s="25"/>
      <c r="G53" s="252"/>
      <c r="H53" s="253"/>
      <c r="I53" s="280"/>
      <c r="J53" s="84"/>
      <c r="K53" s="280"/>
    </row>
    <row r="54" spans="1:11" s="13" customFormat="1" ht="17.25" customHeight="1">
      <c r="A54" s="409"/>
      <c r="B54" s="179" t="s">
        <v>479</v>
      </c>
      <c r="C54" s="259" t="s">
        <v>478</v>
      </c>
      <c r="D54" s="275"/>
      <c r="E54" s="245">
        <v>2550</v>
      </c>
      <c r="F54" s="25"/>
      <c r="G54" s="252"/>
      <c r="H54" s="253"/>
      <c r="I54" s="280"/>
      <c r="J54" s="84"/>
      <c r="K54" s="280"/>
    </row>
    <row r="55" spans="1:11" s="13" customFormat="1" ht="17.25" customHeight="1">
      <c r="A55" s="410"/>
      <c r="B55" s="174" t="s">
        <v>480</v>
      </c>
      <c r="C55" s="259" t="s">
        <v>478</v>
      </c>
      <c r="D55" s="273"/>
      <c r="E55" s="245">
        <v>2570</v>
      </c>
      <c r="F55" s="25"/>
      <c r="G55" s="252"/>
      <c r="H55" s="253"/>
      <c r="I55" s="280"/>
      <c r="J55" s="84"/>
      <c r="K55" s="280"/>
    </row>
    <row r="56" spans="1:11" s="13" customFormat="1" ht="14.25" customHeight="1">
      <c r="A56" s="394" t="s">
        <v>481</v>
      </c>
      <c r="B56" s="395"/>
      <c r="C56" s="280" t="s">
        <v>120</v>
      </c>
      <c r="D56" s="383" t="s">
        <v>161</v>
      </c>
      <c r="E56" s="245">
        <v>1020</v>
      </c>
      <c r="F56" s="25">
        <f t="shared" ref="F56:F69" si="10">E56/J56</f>
        <v>1020</v>
      </c>
      <c r="G56" s="252">
        <f t="shared" ref="G56:G69" si="11">J56/K56</f>
        <v>10</v>
      </c>
      <c r="H56" s="253">
        <f t="shared" ref="H56:H69" si="12">E56/G56</f>
        <v>102</v>
      </c>
      <c r="I56" s="280">
        <v>420</v>
      </c>
      <c r="J56" s="84">
        <v>1</v>
      </c>
      <c r="K56" s="280">
        <v>0.1</v>
      </c>
    </row>
    <row r="57" spans="1:11" s="13" customFormat="1" ht="14.25" customHeight="1">
      <c r="A57" s="396"/>
      <c r="B57" s="397"/>
      <c r="C57" s="280" t="s">
        <v>121</v>
      </c>
      <c r="D57" s="384"/>
      <c r="E57" s="245">
        <v>1800</v>
      </c>
      <c r="F57" s="25">
        <f t="shared" si="10"/>
        <v>720</v>
      </c>
      <c r="G57" s="252">
        <f t="shared" si="11"/>
        <v>25</v>
      </c>
      <c r="H57" s="253">
        <f t="shared" si="12"/>
        <v>72</v>
      </c>
      <c r="I57" s="280">
        <v>210</v>
      </c>
      <c r="J57" s="84">
        <v>2.5</v>
      </c>
      <c r="K57" s="280">
        <v>0.1</v>
      </c>
    </row>
    <row r="58" spans="1:11" s="13" customFormat="1" ht="14.25" customHeight="1">
      <c r="A58" s="385" t="s">
        <v>233</v>
      </c>
      <c r="B58" s="386"/>
      <c r="C58" s="280" t="s">
        <v>120</v>
      </c>
      <c r="D58" s="383" t="s">
        <v>161</v>
      </c>
      <c r="E58" s="245">
        <v>2330</v>
      </c>
      <c r="F58" s="25">
        <f t="shared" si="10"/>
        <v>2330</v>
      </c>
      <c r="G58" s="252">
        <f t="shared" si="11"/>
        <v>10</v>
      </c>
      <c r="H58" s="253">
        <f t="shared" si="12"/>
        <v>233</v>
      </c>
      <c r="I58" s="280">
        <v>420</v>
      </c>
      <c r="J58" s="84">
        <v>1</v>
      </c>
      <c r="K58" s="280">
        <v>0.1</v>
      </c>
    </row>
    <row r="59" spans="1:11" s="13" customFormat="1" ht="14.25" customHeight="1">
      <c r="A59" s="400"/>
      <c r="B59" s="388"/>
      <c r="C59" s="280" t="s">
        <v>121</v>
      </c>
      <c r="D59" s="384"/>
      <c r="E59" s="245">
        <v>4760</v>
      </c>
      <c r="F59" s="25">
        <f t="shared" si="10"/>
        <v>1904</v>
      </c>
      <c r="G59" s="252">
        <f t="shared" si="11"/>
        <v>25</v>
      </c>
      <c r="H59" s="253">
        <f t="shared" si="12"/>
        <v>190.4</v>
      </c>
      <c r="I59" s="280">
        <v>210</v>
      </c>
      <c r="J59" s="84">
        <v>2.5</v>
      </c>
      <c r="K59" s="280">
        <v>0.1</v>
      </c>
    </row>
    <row r="60" spans="1:11" s="13" customFormat="1" ht="14.25" customHeight="1">
      <c r="A60" s="385" t="s">
        <v>234</v>
      </c>
      <c r="B60" s="386"/>
      <c r="C60" s="280" t="s">
        <v>120</v>
      </c>
      <c r="D60" s="383" t="s">
        <v>161</v>
      </c>
      <c r="E60" s="245">
        <v>3270</v>
      </c>
      <c r="F60" s="25">
        <f t="shared" si="10"/>
        <v>3270</v>
      </c>
      <c r="G60" s="252">
        <f>J60/K60</f>
        <v>10</v>
      </c>
      <c r="H60" s="253">
        <f>E60/G60</f>
        <v>327</v>
      </c>
      <c r="I60" s="280">
        <v>420</v>
      </c>
      <c r="J60" s="84">
        <v>1</v>
      </c>
      <c r="K60" s="280">
        <v>0.1</v>
      </c>
    </row>
    <row r="61" spans="1:11" s="13" customFormat="1" ht="14.25" customHeight="1">
      <c r="A61" s="400"/>
      <c r="B61" s="388"/>
      <c r="C61" s="280" t="s">
        <v>121</v>
      </c>
      <c r="D61" s="384"/>
      <c r="E61" s="245">
        <v>7330</v>
      </c>
      <c r="F61" s="25">
        <f t="shared" si="10"/>
        <v>2932</v>
      </c>
      <c r="G61" s="252">
        <f>J61/K61</f>
        <v>25</v>
      </c>
      <c r="H61" s="253">
        <f>E61/G61</f>
        <v>293.2</v>
      </c>
      <c r="I61" s="280">
        <v>210</v>
      </c>
      <c r="J61" s="84">
        <v>2.5</v>
      </c>
      <c r="K61" s="280">
        <v>0.1</v>
      </c>
    </row>
    <row r="62" spans="1:11" s="13" customFormat="1" ht="14.25" customHeight="1">
      <c r="A62" s="385" t="s">
        <v>482</v>
      </c>
      <c r="B62" s="386"/>
      <c r="C62" s="280" t="s">
        <v>120</v>
      </c>
      <c r="D62" s="383" t="s">
        <v>161</v>
      </c>
      <c r="E62" s="245">
        <v>1320</v>
      </c>
      <c r="F62" s="25">
        <f t="shared" si="10"/>
        <v>1320</v>
      </c>
      <c r="G62" s="252">
        <f t="shared" si="11"/>
        <v>10</v>
      </c>
      <c r="H62" s="253">
        <f t="shared" si="12"/>
        <v>132</v>
      </c>
      <c r="I62" s="280">
        <v>420</v>
      </c>
      <c r="J62" s="84">
        <v>1</v>
      </c>
      <c r="K62" s="280">
        <v>0.1</v>
      </c>
    </row>
    <row r="63" spans="1:11" s="83" customFormat="1" ht="14.25" customHeight="1">
      <c r="A63" s="400"/>
      <c r="B63" s="388"/>
      <c r="C63" s="280" t="s">
        <v>121</v>
      </c>
      <c r="D63" s="384"/>
      <c r="E63" s="245">
        <v>2730</v>
      </c>
      <c r="F63" s="25">
        <f t="shared" si="10"/>
        <v>1092</v>
      </c>
      <c r="G63" s="252">
        <f t="shared" si="11"/>
        <v>25</v>
      </c>
      <c r="H63" s="253">
        <f t="shared" si="12"/>
        <v>109.2</v>
      </c>
      <c r="I63" s="280">
        <v>210</v>
      </c>
      <c r="J63" s="84">
        <v>2.5</v>
      </c>
      <c r="K63" s="280">
        <v>0.1</v>
      </c>
    </row>
    <row r="64" spans="1:11" s="13" customFormat="1" ht="29.25" customHeight="1">
      <c r="A64" s="385" t="s">
        <v>483</v>
      </c>
      <c r="B64" s="391"/>
      <c r="C64" s="280" t="s">
        <v>120</v>
      </c>
      <c r="D64" s="383" t="s">
        <v>161</v>
      </c>
      <c r="E64" s="245">
        <v>1670</v>
      </c>
      <c r="F64" s="25">
        <f t="shared" si="10"/>
        <v>1670</v>
      </c>
      <c r="G64" s="252">
        <f t="shared" si="11"/>
        <v>10</v>
      </c>
      <c r="H64" s="253">
        <f t="shared" si="12"/>
        <v>167</v>
      </c>
      <c r="I64" s="280">
        <v>420</v>
      </c>
      <c r="J64" s="84">
        <v>1</v>
      </c>
      <c r="K64" s="280">
        <v>0.1</v>
      </c>
    </row>
    <row r="65" spans="1:11" s="83" customFormat="1" ht="12.75">
      <c r="A65" s="392"/>
      <c r="B65" s="393"/>
      <c r="C65" s="280" t="s">
        <v>121</v>
      </c>
      <c r="D65" s="384"/>
      <c r="E65" s="245">
        <v>3600</v>
      </c>
      <c r="F65" s="25">
        <f t="shared" si="10"/>
        <v>1440</v>
      </c>
      <c r="G65" s="252">
        <f t="shared" si="11"/>
        <v>25</v>
      </c>
      <c r="H65" s="253">
        <f t="shared" si="12"/>
        <v>144</v>
      </c>
      <c r="I65" s="280">
        <v>210</v>
      </c>
      <c r="J65" s="84">
        <v>2.5</v>
      </c>
      <c r="K65" s="280">
        <v>0.1</v>
      </c>
    </row>
    <row r="66" spans="1:11" s="13" customFormat="1" ht="16.5" customHeight="1">
      <c r="A66" s="394" t="s">
        <v>484</v>
      </c>
      <c r="B66" s="395"/>
      <c r="C66" s="259" t="s">
        <v>325</v>
      </c>
      <c r="D66" s="398" t="s">
        <v>161</v>
      </c>
      <c r="E66" s="245">
        <v>1050</v>
      </c>
      <c r="F66" s="25">
        <f t="shared" si="10"/>
        <v>1050</v>
      </c>
      <c r="G66" s="252">
        <f t="shared" si="11"/>
        <v>10</v>
      </c>
      <c r="H66" s="253">
        <f t="shared" si="12"/>
        <v>105</v>
      </c>
      <c r="I66" s="280">
        <v>420</v>
      </c>
      <c r="J66" s="84">
        <v>1</v>
      </c>
      <c r="K66" s="280">
        <v>0.1</v>
      </c>
    </row>
    <row r="67" spans="1:11" s="13" customFormat="1" ht="16.5" customHeight="1">
      <c r="A67" s="396"/>
      <c r="B67" s="397"/>
      <c r="C67" s="259" t="s">
        <v>27</v>
      </c>
      <c r="D67" s="399"/>
      <c r="E67" s="245">
        <v>3440</v>
      </c>
      <c r="F67" s="25">
        <f t="shared" si="10"/>
        <v>688</v>
      </c>
      <c r="G67" s="252">
        <f t="shared" si="11"/>
        <v>50</v>
      </c>
      <c r="H67" s="253">
        <f t="shared" si="12"/>
        <v>68.8</v>
      </c>
      <c r="I67" s="280">
        <v>210</v>
      </c>
      <c r="J67" s="84">
        <v>5</v>
      </c>
      <c r="K67" s="280">
        <v>0.1</v>
      </c>
    </row>
    <row r="68" spans="1:11" s="13" customFormat="1" ht="16.5" customHeight="1">
      <c r="A68" s="385" t="s">
        <v>485</v>
      </c>
      <c r="B68" s="386"/>
      <c r="C68" s="259" t="s">
        <v>328</v>
      </c>
      <c r="D68" s="398" t="s">
        <v>161</v>
      </c>
      <c r="E68" s="245">
        <v>1530</v>
      </c>
      <c r="F68" s="25">
        <f t="shared" si="10"/>
        <v>1530</v>
      </c>
      <c r="G68" s="252">
        <f t="shared" si="11"/>
        <v>10</v>
      </c>
      <c r="H68" s="253">
        <f t="shared" si="12"/>
        <v>153</v>
      </c>
      <c r="I68" s="280">
        <v>420</v>
      </c>
      <c r="J68" s="84">
        <v>1</v>
      </c>
      <c r="K68" s="280">
        <v>0.1</v>
      </c>
    </row>
    <row r="69" spans="1:11" s="13" customFormat="1" ht="16.5" customHeight="1">
      <c r="A69" s="400"/>
      <c r="B69" s="388"/>
      <c r="C69" s="259" t="s">
        <v>121</v>
      </c>
      <c r="D69" s="401"/>
      <c r="E69" s="245">
        <v>3020</v>
      </c>
      <c r="F69" s="25">
        <f t="shared" si="10"/>
        <v>1208</v>
      </c>
      <c r="G69" s="252">
        <f t="shared" si="11"/>
        <v>25</v>
      </c>
      <c r="H69" s="253">
        <f t="shared" si="12"/>
        <v>120.8</v>
      </c>
      <c r="I69" s="280">
        <v>210</v>
      </c>
      <c r="J69" s="84">
        <v>2.5</v>
      </c>
      <c r="K69" s="280">
        <v>0.1</v>
      </c>
    </row>
    <row r="70" spans="1:11" s="13" customFormat="1" ht="16.5" customHeight="1">
      <c r="A70" s="82" t="s">
        <v>125</v>
      </c>
      <c r="B70" s="82"/>
      <c r="C70" s="82"/>
      <c r="D70" s="82"/>
      <c r="E70" s="98"/>
      <c r="F70" s="82"/>
      <c r="G70" s="82"/>
      <c r="H70" s="82"/>
      <c r="I70" s="82"/>
      <c r="J70" s="82"/>
      <c r="K70" s="82"/>
    </row>
    <row r="71" spans="1:11" s="13" customFormat="1" ht="31.5" customHeight="1">
      <c r="A71" s="385" t="s">
        <v>486</v>
      </c>
      <c r="B71" s="386"/>
      <c r="C71" s="280" t="s">
        <v>120</v>
      </c>
      <c r="D71" s="273" t="s">
        <v>244</v>
      </c>
      <c r="E71" s="245">
        <v>4930</v>
      </c>
      <c r="F71" s="25">
        <f>E71/J71</f>
        <v>4930</v>
      </c>
      <c r="G71" s="252">
        <f>J71/K71</f>
        <v>20</v>
      </c>
      <c r="H71" s="253">
        <f>E71/G71</f>
        <v>246.5</v>
      </c>
      <c r="I71" s="280">
        <v>420</v>
      </c>
      <c r="J71" s="84">
        <v>1</v>
      </c>
      <c r="K71" s="280">
        <v>0.05</v>
      </c>
    </row>
    <row r="72" spans="1:11" s="13" customFormat="1" ht="21.75" customHeight="1">
      <c r="A72" s="82" t="s">
        <v>176</v>
      </c>
      <c r="B72" s="82"/>
      <c r="C72" s="82"/>
      <c r="D72" s="82"/>
      <c r="E72" s="98"/>
      <c r="F72" s="82"/>
      <c r="G72" s="82"/>
      <c r="H72" s="82"/>
      <c r="I72" s="82"/>
      <c r="J72" s="82"/>
      <c r="K72" s="82"/>
    </row>
    <row r="73" spans="1:11" s="13" customFormat="1" ht="12.75">
      <c r="A73" s="385" t="s">
        <v>487</v>
      </c>
      <c r="B73" s="386"/>
      <c r="C73" s="280" t="s">
        <v>175</v>
      </c>
      <c r="D73" s="383" t="s">
        <v>161</v>
      </c>
      <c r="E73" s="245">
        <v>510</v>
      </c>
      <c r="F73" s="25">
        <f t="shared" ref="F73:F82" si="13">E73/J73</f>
        <v>392.30769230769232</v>
      </c>
      <c r="G73" s="252">
        <f t="shared" ref="G73:G82" si="14">J73/K73</f>
        <v>6.5</v>
      </c>
      <c r="H73" s="253">
        <f t="shared" ref="H73:H82" si="15">E73/G73</f>
        <v>78.461538461538467</v>
      </c>
      <c r="I73" s="280">
        <v>420</v>
      </c>
      <c r="J73" s="84">
        <v>1.3</v>
      </c>
      <c r="K73" s="280">
        <v>0.2</v>
      </c>
    </row>
    <row r="74" spans="1:11" s="13" customFormat="1" ht="12.75">
      <c r="A74" s="387"/>
      <c r="B74" s="388"/>
      <c r="C74" s="280" t="s">
        <v>174</v>
      </c>
      <c r="D74" s="382"/>
      <c r="E74" s="245">
        <v>1260</v>
      </c>
      <c r="F74" s="25">
        <f t="shared" si="13"/>
        <v>331.57894736842104</v>
      </c>
      <c r="G74" s="252">
        <f t="shared" si="14"/>
        <v>18.999999999999996</v>
      </c>
      <c r="H74" s="253">
        <f t="shared" si="15"/>
        <v>66.31578947368422</v>
      </c>
      <c r="I74" s="280">
        <v>210</v>
      </c>
      <c r="J74" s="84">
        <v>3.8</v>
      </c>
      <c r="K74" s="280">
        <v>0.2</v>
      </c>
    </row>
    <row r="75" spans="1:11" s="13" customFormat="1" ht="12.75">
      <c r="A75" s="389"/>
      <c r="B75" s="390"/>
      <c r="C75" s="280" t="s">
        <v>173</v>
      </c>
      <c r="D75" s="382"/>
      <c r="E75" s="245">
        <v>3700</v>
      </c>
      <c r="F75" s="25">
        <f t="shared" si="13"/>
        <v>293.65079365079367</v>
      </c>
      <c r="G75" s="252">
        <f t="shared" si="14"/>
        <v>62.999999999999993</v>
      </c>
      <c r="H75" s="253">
        <f t="shared" si="15"/>
        <v>58.730158730158735</v>
      </c>
      <c r="I75" s="280">
        <v>44</v>
      </c>
      <c r="J75" s="84">
        <v>12.6</v>
      </c>
      <c r="K75" s="280">
        <v>0.2</v>
      </c>
    </row>
    <row r="76" spans="1:11" s="83" customFormat="1" ht="12.75">
      <c r="A76" s="379" t="s">
        <v>488</v>
      </c>
      <c r="B76" s="380"/>
      <c r="C76" s="280" t="s">
        <v>172</v>
      </c>
      <c r="D76" s="383" t="s">
        <v>161</v>
      </c>
      <c r="E76" s="245">
        <v>360</v>
      </c>
      <c r="F76" s="25">
        <f t="shared" si="13"/>
        <v>300</v>
      </c>
      <c r="G76" s="252">
        <f t="shared" si="14"/>
        <v>5.9999999999999991</v>
      </c>
      <c r="H76" s="253">
        <f t="shared" si="15"/>
        <v>60.000000000000007</v>
      </c>
      <c r="I76" s="280">
        <v>420</v>
      </c>
      <c r="J76" s="84">
        <v>1.2</v>
      </c>
      <c r="K76" s="280">
        <v>0.2</v>
      </c>
    </row>
    <row r="77" spans="1:11" s="13" customFormat="1" ht="12.75">
      <c r="A77" s="379"/>
      <c r="B77" s="380"/>
      <c r="C77" s="280" t="s">
        <v>171</v>
      </c>
      <c r="D77" s="382"/>
      <c r="E77" s="245">
        <v>830</v>
      </c>
      <c r="F77" s="25">
        <f t="shared" si="13"/>
        <v>237.14285714285714</v>
      </c>
      <c r="G77" s="252">
        <f t="shared" si="14"/>
        <v>17.5</v>
      </c>
      <c r="H77" s="253">
        <f t="shared" si="15"/>
        <v>47.428571428571431</v>
      </c>
      <c r="I77" s="280">
        <v>210</v>
      </c>
      <c r="J77" s="84">
        <v>3.5</v>
      </c>
      <c r="K77" s="280">
        <v>0.2</v>
      </c>
    </row>
    <row r="78" spans="1:11" s="13" customFormat="1" ht="12.75">
      <c r="A78" s="380"/>
      <c r="B78" s="380"/>
      <c r="C78" s="280" t="s">
        <v>170</v>
      </c>
      <c r="D78" s="382"/>
      <c r="E78" s="245">
        <v>2440</v>
      </c>
      <c r="F78" s="25">
        <f t="shared" si="13"/>
        <v>208.54700854700857</v>
      </c>
      <c r="G78" s="252">
        <f t="shared" si="14"/>
        <v>58.499999999999993</v>
      </c>
      <c r="H78" s="253">
        <f t="shared" si="15"/>
        <v>41.709401709401718</v>
      </c>
      <c r="I78" s="280">
        <v>44</v>
      </c>
      <c r="J78" s="84">
        <v>11.7</v>
      </c>
      <c r="K78" s="280">
        <v>0.2</v>
      </c>
    </row>
    <row r="79" spans="1:11" s="13" customFormat="1" ht="17.25" customHeight="1">
      <c r="A79" s="381" t="s">
        <v>489</v>
      </c>
      <c r="B79" s="381"/>
      <c r="C79" s="280" t="s">
        <v>169</v>
      </c>
      <c r="D79" s="382" t="s">
        <v>161</v>
      </c>
      <c r="E79" s="245">
        <v>1530</v>
      </c>
      <c r="F79" s="25">
        <f t="shared" si="13"/>
        <v>347.72727272727269</v>
      </c>
      <c r="G79" s="252">
        <f t="shared" si="14"/>
        <v>22</v>
      </c>
      <c r="H79" s="253">
        <f t="shared" si="15"/>
        <v>69.545454545454547</v>
      </c>
      <c r="I79" s="280">
        <v>210</v>
      </c>
      <c r="J79" s="100">
        <v>4.4000000000000004</v>
      </c>
      <c r="K79" s="280">
        <v>0.2</v>
      </c>
    </row>
    <row r="80" spans="1:11" s="13" customFormat="1" ht="17.25" customHeight="1">
      <c r="A80" s="381"/>
      <c r="B80" s="381"/>
      <c r="C80" s="280" t="s">
        <v>168</v>
      </c>
      <c r="D80" s="382"/>
      <c r="E80" s="245">
        <v>4660</v>
      </c>
      <c r="F80" s="25">
        <f t="shared" si="13"/>
        <v>319.17808219178085</v>
      </c>
      <c r="G80" s="252">
        <f t="shared" si="14"/>
        <v>73</v>
      </c>
      <c r="H80" s="253">
        <f t="shared" si="15"/>
        <v>63.835616438356162</v>
      </c>
      <c r="I80" s="280">
        <v>44</v>
      </c>
      <c r="J80" s="100">
        <v>14.6</v>
      </c>
      <c r="K80" s="280">
        <v>0.2</v>
      </c>
    </row>
    <row r="81" spans="1:11" s="13" customFormat="1" ht="23.25" customHeight="1">
      <c r="A81" s="381" t="s">
        <v>490</v>
      </c>
      <c r="B81" s="381"/>
      <c r="C81" s="280" t="s">
        <v>167</v>
      </c>
      <c r="D81" s="382" t="s">
        <v>161</v>
      </c>
      <c r="E81" s="245">
        <v>1100</v>
      </c>
      <c r="F81" s="25">
        <f t="shared" si="13"/>
        <v>295.69892473118279</v>
      </c>
      <c r="G81" s="252">
        <f t="shared" si="14"/>
        <v>18.600000000000001</v>
      </c>
      <c r="H81" s="253">
        <f t="shared" si="15"/>
        <v>59.139784946236553</v>
      </c>
      <c r="I81" s="280">
        <v>210</v>
      </c>
      <c r="J81" s="100">
        <v>3.72</v>
      </c>
      <c r="K81" s="280">
        <v>0.2</v>
      </c>
    </row>
    <row r="82" spans="1:11" s="13" customFormat="1" ht="17.25" customHeight="1">
      <c r="A82" s="381"/>
      <c r="B82" s="381"/>
      <c r="C82" s="280" t="s">
        <v>166</v>
      </c>
      <c r="D82" s="382"/>
      <c r="E82" s="245">
        <v>3390</v>
      </c>
      <c r="F82" s="25">
        <f t="shared" si="13"/>
        <v>273.38709677419354</v>
      </c>
      <c r="G82" s="252">
        <f t="shared" si="14"/>
        <v>62</v>
      </c>
      <c r="H82" s="253">
        <f t="shared" si="15"/>
        <v>54.677419354838712</v>
      </c>
      <c r="I82" s="280">
        <v>44</v>
      </c>
      <c r="J82" s="100">
        <v>12.4</v>
      </c>
      <c r="K82" s="280">
        <v>0.2</v>
      </c>
    </row>
    <row r="83" spans="1:11" s="13" customFormat="1" ht="21" customHeight="1">
      <c r="A83" s="82" t="s">
        <v>126</v>
      </c>
      <c r="B83" s="82"/>
      <c r="C83" s="82"/>
      <c r="D83" s="82"/>
      <c r="E83" s="98"/>
      <c r="F83" s="82"/>
      <c r="G83" s="82"/>
      <c r="H83" s="82"/>
      <c r="I83" s="82"/>
      <c r="J83" s="82"/>
      <c r="K83" s="82"/>
    </row>
    <row r="84" spans="1:11" s="13" customFormat="1" ht="12.75">
      <c r="A84" s="379" t="s">
        <v>165</v>
      </c>
      <c r="B84" s="380"/>
      <c r="C84" s="280" t="s">
        <v>255</v>
      </c>
      <c r="D84" s="383" t="s">
        <v>329</v>
      </c>
      <c r="E84" s="245">
        <v>510</v>
      </c>
      <c r="F84" s="171">
        <f t="shared" ref="F84:F92" si="16">E84/J84</f>
        <v>340</v>
      </c>
      <c r="G84" s="172">
        <f t="shared" ref="G84:G90" si="17">J84/K84</f>
        <v>7.5</v>
      </c>
      <c r="H84" s="173">
        <f t="shared" ref="H84:H90" si="18">E84/G84</f>
        <v>68</v>
      </c>
      <c r="I84" s="241">
        <v>420</v>
      </c>
      <c r="J84" s="181">
        <v>1.5</v>
      </c>
      <c r="K84" s="280">
        <v>0.2</v>
      </c>
    </row>
    <row r="85" spans="1:11" s="13" customFormat="1" ht="12.75">
      <c r="A85" s="379"/>
      <c r="B85" s="380"/>
      <c r="C85" s="280" t="s">
        <v>155</v>
      </c>
      <c r="D85" s="382"/>
      <c r="E85" s="245">
        <v>1070</v>
      </c>
      <c r="F85" s="25">
        <f t="shared" si="16"/>
        <v>267.5</v>
      </c>
      <c r="G85" s="252">
        <f>J85/K85</f>
        <v>20</v>
      </c>
      <c r="H85" s="253">
        <f>E85/G85</f>
        <v>53.5</v>
      </c>
      <c r="I85" s="241">
        <v>180</v>
      </c>
      <c r="J85" s="84">
        <v>4</v>
      </c>
      <c r="K85" s="280">
        <v>0.2</v>
      </c>
    </row>
    <row r="86" spans="1:11" s="83" customFormat="1" ht="12.75">
      <c r="A86" s="380"/>
      <c r="B86" s="380"/>
      <c r="C86" s="280" t="s">
        <v>156</v>
      </c>
      <c r="D86" s="384"/>
      <c r="E86" s="245">
        <v>3400</v>
      </c>
      <c r="F86" s="25">
        <f t="shared" si="16"/>
        <v>226.66666666666666</v>
      </c>
      <c r="G86" s="252">
        <f t="shared" si="17"/>
        <v>75</v>
      </c>
      <c r="H86" s="253">
        <f t="shared" si="18"/>
        <v>45.333333333333336</v>
      </c>
      <c r="I86" s="251">
        <v>44</v>
      </c>
      <c r="J86" s="84">
        <v>15</v>
      </c>
      <c r="K86" s="280">
        <v>0.2</v>
      </c>
    </row>
    <row r="87" spans="1:11" s="13" customFormat="1" ht="22.5" customHeight="1">
      <c r="A87" s="379" t="s">
        <v>164</v>
      </c>
      <c r="B87" s="380"/>
      <c r="C87" s="280" t="s">
        <v>100</v>
      </c>
      <c r="D87" s="378" t="s">
        <v>247</v>
      </c>
      <c r="E87" s="245">
        <v>1480</v>
      </c>
      <c r="F87" s="25">
        <f t="shared" si="16"/>
        <v>211.42857142857142</v>
      </c>
      <c r="G87" s="252">
        <f t="shared" si="17"/>
        <v>35</v>
      </c>
      <c r="H87" s="253">
        <f t="shared" si="18"/>
        <v>42.285714285714285</v>
      </c>
      <c r="I87" s="280">
        <v>80</v>
      </c>
      <c r="J87" s="84">
        <v>7</v>
      </c>
      <c r="K87" s="280">
        <v>0.2</v>
      </c>
    </row>
    <row r="88" spans="1:11" s="13" customFormat="1" ht="12.75">
      <c r="A88" s="380"/>
      <c r="B88" s="380"/>
      <c r="C88" s="280" t="s">
        <v>157</v>
      </c>
      <c r="D88" s="378"/>
      <c r="E88" s="245">
        <v>2710</v>
      </c>
      <c r="F88" s="25">
        <f t="shared" si="16"/>
        <v>193.57142857142858</v>
      </c>
      <c r="G88" s="252">
        <f t="shared" si="17"/>
        <v>70</v>
      </c>
      <c r="H88" s="253">
        <f t="shared" si="18"/>
        <v>38.714285714285715</v>
      </c>
      <c r="I88" s="251">
        <v>44</v>
      </c>
      <c r="J88" s="84">
        <v>14</v>
      </c>
      <c r="K88" s="280">
        <v>0.2</v>
      </c>
    </row>
    <row r="89" spans="1:11" s="4" customFormat="1" ht="11.25" customHeight="1">
      <c r="A89" s="379" t="s">
        <v>163</v>
      </c>
      <c r="B89" s="380"/>
      <c r="C89" s="280" t="s">
        <v>23</v>
      </c>
      <c r="D89" s="378" t="s">
        <v>161</v>
      </c>
      <c r="E89" s="245">
        <v>540</v>
      </c>
      <c r="F89" s="25">
        <f t="shared" si="16"/>
        <v>108</v>
      </c>
      <c r="G89" s="252">
        <f t="shared" si="17"/>
        <v>25</v>
      </c>
      <c r="H89" s="253">
        <f t="shared" si="18"/>
        <v>21.6</v>
      </c>
      <c r="I89" s="280">
        <v>108</v>
      </c>
      <c r="J89" s="84">
        <v>5</v>
      </c>
      <c r="K89" s="280">
        <v>0.2</v>
      </c>
    </row>
    <row r="90" spans="1:11" s="4" customFormat="1" ht="12.75">
      <c r="A90" s="380"/>
      <c r="B90" s="380"/>
      <c r="C90" s="280" t="s">
        <v>25</v>
      </c>
      <c r="D90" s="378"/>
      <c r="E90" s="245">
        <v>1040</v>
      </c>
      <c r="F90" s="25">
        <f t="shared" si="16"/>
        <v>104</v>
      </c>
      <c r="G90" s="252">
        <f t="shared" si="17"/>
        <v>50</v>
      </c>
      <c r="H90" s="253">
        <f t="shared" si="18"/>
        <v>20.8</v>
      </c>
      <c r="I90" s="280">
        <v>50</v>
      </c>
      <c r="J90" s="84">
        <v>10</v>
      </c>
      <c r="K90" s="280">
        <v>0.2</v>
      </c>
    </row>
    <row r="91" spans="1:11" ht="12.75">
      <c r="A91" s="379" t="s">
        <v>232</v>
      </c>
      <c r="B91" s="380"/>
      <c r="C91" s="280" t="s">
        <v>23</v>
      </c>
      <c r="D91" s="378" t="s">
        <v>161</v>
      </c>
      <c r="E91" s="245">
        <v>720</v>
      </c>
      <c r="F91" s="25">
        <f t="shared" si="16"/>
        <v>144</v>
      </c>
      <c r="G91" s="252">
        <f>J91/K91</f>
        <v>25</v>
      </c>
      <c r="H91" s="253">
        <f>E91/G91</f>
        <v>28.8</v>
      </c>
      <c r="I91" s="280">
        <v>108</v>
      </c>
      <c r="J91" s="84">
        <v>5</v>
      </c>
      <c r="K91" s="280">
        <v>0.2</v>
      </c>
    </row>
    <row r="92" spans="1:11" ht="12.75">
      <c r="A92" s="380"/>
      <c r="B92" s="380"/>
      <c r="C92" s="280" t="s">
        <v>25</v>
      </c>
      <c r="D92" s="378"/>
      <c r="E92" s="245">
        <v>1380</v>
      </c>
      <c r="F92" s="25">
        <f t="shared" si="16"/>
        <v>138</v>
      </c>
      <c r="G92" s="252">
        <f>J92/K92</f>
        <v>50</v>
      </c>
      <c r="H92" s="253">
        <f>E92/G92</f>
        <v>27.6</v>
      </c>
      <c r="I92" s="280">
        <v>50</v>
      </c>
      <c r="J92" s="84">
        <v>10</v>
      </c>
      <c r="K92" s="280">
        <v>0.2</v>
      </c>
    </row>
    <row r="93" spans="1:11" ht="12.75">
      <c r="A93" s="86"/>
      <c r="B93" s="86"/>
      <c r="C93" s="87"/>
      <c r="D93" s="88"/>
      <c r="E93" s="311"/>
      <c r="F93" s="89"/>
      <c r="G93" s="90"/>
      <c r="H93" s="91"/>
      <c r="I93" s="87"/>
      <c r="J93" s="87"/>
      <c r="K93" s="87"/>
    </row>
    <row r="94" spans="1:11" ht="12.75">
      <c r="A94" s="46" t="s">
        <v>56</v>
      </c>
      <c r="B94" s="5"/>
      <c r="C94" s="19"/>
      <c r="D94" s="19"/>
      <c r="E94" s="312"/>
      <c r="F94" s="313"/>
      <c r="G94" s="314"/>
      <c r="H94" s="315"/>
      <c r="I94" s="4"/>
      <c r="J94" s="4"/>
      <c r="K94" s="4"/>
    </row>
    <row r="95" spans="1:11">
      <c r="A95" s="46" t="s">
        <v>87</v>
      </c>
      <c r="E95" s="316"/>
    </row>
    <row r="96" spans="1:11">
      <c r="A96" s="46" t="s">
        <v>491</v>
      </c>
      <c r="E96" s="316"/>
    </row>
  </sheetData>
  <mergeCells count="78">
    <mergeCell ref="E1:I1"/>
    <mergeCell ref="E2:I2"/>
    <mergeCell ref="E3:I3"/>
    <mergeCell ref="E4:I4"/>
    <mergeCell ref="A44:B45"/>
    <mergeCell ref="D44:D45"/>
    <mergeCell ref="A28:B29"/>
    <mergeCell ref="D28:D29"/>
    <mergeCell ref="A32:B33"/>
    <mergeCell ref="D32:D33"/>
    <mergeCell ref="A35:B35"/>
    <mergeCell ref="A36:B36"/>
    <mergeCell ref="A39:A41"/>
    <mergeCell ref="C39:C41"/>
    <mergeCell ref="A42:B43"/>
    <mergeCell ref="D42:D43"/>
    <mergeCell ref="A1:D5"/>
    <mergeCell ref="A6:B6"/>
    <mergeCell ref="D10:D11"/>
    <mergeCell ref="A12:B13"/>
    <mergeCell ref="D12:D13"/>
    <mergeCell ref="A11:B11"/>
    <mergeCell ref="D8:D9"/>
    <mergeCell ref="A9:B9"/>
    <mergeCell ref="A14:B15"/>
    <mergeCell ref="D14:D15"/>
    <mergeCell ref="A37:B38"/>
    <mergeCell ref="A16:B17"/>
    <mergeCell ref="D16:D17"/>
    <mergeCell ref="A18:B19"/>
    <mergeCell ref="D18:D19"/>
    <mergeCell ref="A24:B25"/>
    <mergeCell ref="D24:D25"/>
    <mergeCell ref="A20:B21"/>
    <mergeCell ref="D20:D21"/>
    <mergeCell ref="A22:B23"/>
    <mergeCell ref="D22:D23"/>
    <mergeCell ref="A26:B27"/>
    <mergeCell ref="D26:D27"/>
    <mergeCell ref="A30:B30"/>
    <mergeCell ref="A46:B47"/>
    <mergeCell ref="D46:D47"/>
    <mergeCell ref="A52:B52"/>
    <mergeCell ref="A53:A55"/>
    <mergeCell ref="A56:B57"/>
    <mergeCell ref="D56:D57"/>
    <mergeCell ref="A48:B48"/>
    <mergeCell ref="D49:D50"/>
    <mergeCell ref="A49:B50"/>
    <mergeCell ref="A58:B59"/>
    <mergeCell ref="D58:D59"/>
    <mergeCell ref="A60:B61"/>
    <mergeCell ref="D60:D61"/>
    <mergeCell ref="A62:B63"/>
    <mergeCell ref="D62:D63"/>
    <mergeCell ref="A64:B65"/>
    <mergeCell ref="D64:D65"/>
    <mergeCell ref="A66:B67"/>
    <mergeCell ref="D66:D67"/>
    <mergeCell ref="A68:B69"/>
    <mergeCell ref="D68:D69"/>
    <mergeCell ref="A71:B71"/>
    <mergeCell ref="A73:B75"/>
    <mergeCell ref="D73:D75"/>
    <mergeCell ref="A76:B78"/>
    <mergeCell ref="D76:D78"/>
    <mergeCell ref="A79:B80"/>
    <mergeCell ref="D79:D80"/>
    <mergeCell ref="A81:B82"/>
    <mergeCell ref="D81:D82"/>
    <mergeCell ref="A84:B86"/>
    <mergeCell ref="D84:D86"/>
    <mergeCell ref="D87:D88"/>
    <mergeCell ref="A89:B90"/>
    <mergeCell ref="D89:D90"/>
    <mergeCell ref="A91:B92"/>
    <mergeCell ref="D91:D92"/>
    <mergeCell ref="A87:B88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2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K116"/>
  <sheetViews>
    <sheetView showGridLines="0" workbookViewId="0">
      <selection activeCell="J24" sqref="J24"/>
    </sheetView>
  </sheetViews>
  <sheetFormatPr defaultColWidth="8.7109375" defaultRowHeight="12.75"/>
  <cols>
    <col min="1" max="1" width="4.42578125" style="83" customWidth="1"/>
    <col min="2" max="2" width="20" style="83" customWidth="1"/>
    <col min="3" max="3" width="30" style="194" customWidth="1"/>
    <col min="4" max="4" width="34.7109375" style="102" customWidth="1"/>
    <col min="5" max="5" width="21" style="194" customWidth="1"/>
    <col min="6" max="6" width="14.42578125" style="101" customWidth="1"/>
    <col min="7" max="7" width="12.28515625" style="194" customWidth="1"/>
    <col min="8" max="8" width="8.7109375" style="194"/>
    <col min="9" max="9" width="3.140625" style="194" customWidth="1"/>
    <col min="10" max="10" width="8.7109375" style="194"/>
    <col min="11" max="11" width="13" style="194" customWidth="1"/>
    <col min="12" max="16384" width="8.7109375" style="194"/>
  </cols>
  <sheetData>
    <row r="1" spans="1:9" ht="14.25">
      <c r="E1" s="371" t="s">
        <v>549</v>
      </c>
      <c r="F1" s="371"/>
      <c r="G1" s="371"/>
      <c r="H1" s="371"/>
      <c r="I1" s="371"/>
    </row>
    <row r="2" spans="1:9" ht="21" customHeight="1">
      <c r="E2" s="372" t="s">
        <v>550</v>
      </c>
      <c r="F2" s="372"/>
      <c r="G2" s="372"/>
      <c r="H2" s="372"/>
      <c r="I2" s="372"/>
    </row>
    <row r="3" spans="1:9">
      <c r="E3" s="373" t="s">
        <v>551</v>
      </c>
      <c r="F3" s="373"/>
      <c r="G3" s="373"/>
      <c r="H3" s="373"/>
      <c r="I3" s="373"/>
    </row>
    <row r="4" spans="1:9">
      <c r="E4" s="372" t="s">
        <v>552</v>
      </c>
      <c r="F4" s="372"/>
      <c r="G4" s="372"/>
      <c r="H4" s="372"/>
      <c r="I4" s="372"/>
    </row>
    <row r="5" spans="1:9">
      <c r="F5" s="152"/>
    </row>
    <row r="6" spans="1:9">
      <c r="A6" s="442" t="s">
        <v>553</v>
      </c>
      <c r="B6" s="442"/>
      <c r="C6" s="442"/>
      <c r="D6" s="442"/>
      <c r="E6" s="442"/>
      <c r="F6" s="442"/>
      <c r="H6" s="294" t="s">
        <v>425</v>
      </c>
    </row>
    <row r="7" spans="1:9" s="83" customFormat="1" ht="38.25" customHeight="1">
      <c r="A7" s="151" t="s">
        <v>159</v>
      </c>
      <c r="B7" s="151"/>
      <c r="C7" s="151" t="s">
        <v>231</v>
      </c>
      <c r="D7" s="151" t="s">
        <v>230</v>
      </c>
      <c r="E7" s="151" t="s">
        <v>229</v>
      </c>
      <c r="F7" s="188" t="s">
        <v>299</v>
      </c>
      <c r="G7" s="150" t="s">
        <v>228</v>
      </c>
      <c r="H7" s="150" t="s">
        <v>227</v>
      </c>
    </row>
    <row r="8" spans="1:9" s="83" customFormat="1" ht="13.5" customHeight="1">
      <c r="A8" s="149" t="s">
        <v>298</v>
      </c>
      <c r="B8" s="149"/>
      <c r="C8" s="149"/>
      <c r="D8" s="149"/>
      <c r="E8" s="149"/>
      <c r="F8" s="149"/>
      <c r="G8" s="149"/>
      <c r="H8" s="149"/>
    </row>
    <row r="9" spans="1:9">
      <c r="A9" s="443">
        <v>1</v>
      </c>
      <c r="B9" s="202"/>
      <c r="C9" s="195" t="s">
        <v>343</v>
      </c>
      <c r="D9" s="203"/>
      <c r="E9" s="129"/>
      <c r="F9" s="204"/>
      <c r="G9" s="204"/>
      <c r="H9" s="205"/>
    </row>
    <row r="10" spans="1:9">
      <c r="A10" s="444"/>
      <c r="B10" s="202"/>
      <c r="C10" s="110" t="s">
        <v>290</v>
      </c>
      <c r="D10" s="112" t="s">
        <v>291</v>
      </c>
      <c r="E10" s="108" t="s">
        <v>204</v>
      </c>
      <c r="F10" s="107">
        <f>G10*H10</f>
        <v>66.133333333333326</v>
      </c>
      <c r="G10" s="107">
        <f>G18</f>
        <v>330.66666666666663</v>
      </c>
      <c r="H10" s="106">
        <v>0.2</v>
      </c>
    </row>
    <row r="11" spans="1:9">
      <c r="A11" s="444"/>
      <c r="B11" s="202"/>
      <c r="C11" s="110" t="s">
        <v>342</v>
      </c>
      <c r="D11" s="112" t="s">
        <v>211</v>
      </c>
      <c r="E11" s="108" t="s">
        <v>341</v>
      </c>
      <c r="F11" s="107">
        <f>G11*H11</f>
        <v>283.60000000000002</v>
      </c>
      <c r="G11" s="107">
        <f>Decorazza!F9</f>
        <v>1418</v>
      </c>
      <c r="H11" s="106">
        <v>0.2</v>
      </c>
    </row>
    <row r="12" spans="1:9" ht="25.5" customHeight="1">
      <c r="A12" s="445"/>
      <c r="B12" s="342"/>
      <c r="C12" s="143" t="s">
        <v>183</v>
      </c>
      <c r="D12" s="446"/>
      <c r="E12" s="446"/>
      <c r="F12" s="104">
        <f>SUM(F10:F11)</f>
        <v>349.73333333333335</v>
      </c>
      <c r="G12" s="440"/>
      <c r="H12" s="441"/>
    </row>
    <row r="13" spans="1:9" s="282" customFormat="1">
      <c r="A13" s="443">
        <v>2</v>
      </c>
      <c r="B13" s="202"/>
      <c r="C13" s="283" t="s">
        <v>541</v>
      </c>
      <c r="D13" s="203"/>
      <c r="E13" s="129"/>
      <c r="F13" s="204"/>
      <c r="G13" s="204"/>
      <c r="H13" s="205"/>
    </row>
    <row r="14" spans="1:9" s="282" customFormat="1">
      <c r="A14" s="444"/>
      <c r="B14" s="202"/>
      <c r="C14" s="110" t="s">
        <v>290</v>
      </c>
      <c r="D14" s="112" t="s">
        <v>291</v>
      </c>
      <c r="E14" s="108" t="s">
        <v>204</v>
      </c>
      <c r="F14" s="107">
        <f>G14*H14</f>
        <v>66.133333333333326</v>
      </c>
      <c r="G14" s="107">
        <f>G22</f>
        <v>330.66666666666663</v>
      </c>
      <c r="H14" s="106">
        <v>0.2</v>
      </c>
    </row>
    <row r="15" spans="1:9" s="282" customFormat="1">
      <c r="A15" s="444"/>
      <c r="B15" s="202"/>
      <c r="C15" s="110" t="s">
        <v>541</v>
      </c>
      <c r="D15" s="112" t="s">
        <v>211</v>
      </c>
      <c r="E15" s="108" t="s">
        <v>341</v>
      </c>
      <c r="F15" s="107">
        <f>G15*H15</f>
        <v>638.80000000000007</v>
      </c>
      <c r="G15" s="107">
        <f>Decorazza!F11</f>
        <v>3194</v>
      </c>
      <c r="H15" s="106">
        <v>0.2</v>
      </c>
    </row>
    <row r="16" spans="1:9" s="282" customFormat="1" ht="25.5" customHeight="1">
      <c r="A16" s="445"/>
      <c r="B16" s="342"/>
      <c r="C16" s="143" t="s">
        <v>183</v>
      </c>
      <c r="D16" s="446"/>
      <c r="E16" s="446"/>
      <c r="F16" s="104">
        <f>SUM(F14:F15)</f>
        <v>704.93333333333339</v>
      </c>
      <c r="G16" s="440"/>
      <c r="H16" s="441"/>
    </row>
    <row r="17" spans="1:8">
      <c r="A17" s="443">
        <v>3</v>
      </c>
      <c r="B17" s="202"/>
      <c r="C17" s="148" t="s">
        <v>226</v>
      </c>
      <c r="D17" s="147"/>
      <c r="E17" s="146"/>
      <c r="F17" s="145"/>
      <c r="G17" s="145"/>
      <c r="H17" s="144"/>
    </row>
    <row r="18" spans="1:8">
      <c r="A18" s="444"/>
      <c r="B18" s="202"/>
      <c r="C18" s="110" t="s">
        <v>290</v>
      </c>
      <c r="D18" s="112" t="s">
        <v>291</v>
      </c>
      <c r="E18" s="108" t="s">
        <v>204</v>
      </c>
      <c r="F18" s="107">
        <f>G18*H18</f>
        <v>66.133333333333326</v>
      </c>
      <c r="G18" s="107">
        <f>Decorazza!F86+Decorazza!F90</f>
        <v>330.66666666666663</v>
      </c>
      <c r="H18" s="106">
        <v>0.2</v>
      </c>
    </row>
    <row r="19" spans="1:8">
      <c r="A19" s="444"/>
      <c r="B19" s="202"/>
      <c r="C19" s="110" t="s">
        <v>225</v>
      </c>
      <c r="D19" s="112" t="s">
        <v>211</v>
      </c>
      <c r="E19" s="108" t="s">
        <v>188</v>
      </c>
      <c r="F19" s="107">
        <f>G19*H19</f>
        <v>199.60000000000002</v>
      </c>
      <c r="G19" s="107">
        <f>Decorazza!F13</f>
        <v>998</v>
      </c>
      <c r="H19" s="106">
        <v>0.2</v>
      </c>
    </row>
    <row r="20" spans="1:8" ht="24.75" customHeight="1">
      <c r="A20" s="445"/>
      <c r="B20" s="342"/>
      <c r="C20" s="143" t="s">
        <v>183</v>
      </c>
      <c r="D20" s="446"/>
      <c r="E20" s="446"/>
      <c r="F20" s="104">
        <f>SUM(F18:F19)</f>
        <v>265.73333333333335</v>
      </c>
      <c r="G20" s="440"/>
      <c r="H20" s="441"/>
    </row>
    <row r="21" spans="1:8">
      <c r="A21" s="447">
        <v>4</v>
      </c>
      <c r="B21" s="201"/>
      <c r="C21" s="450" t="s">
        <v>224</v>
      </c>
      <c r="D21" s="451"/>
      <c r="E21" s="451"/>
      <c r="F21" s="451"/>
      <c r="G21" s="451"/>
      <c r="H21" s="452"/>
    </row>
    <row r="22" spans="1:8">
      <c r="A22" s="448"/>
      <c r="B22" s="198"/>
      <c r="C22" s="110" t="s">
        <v>290</v>
      </c>
      <c r="D22" s="112" t="s">
        <v>291</v>
      </c>
      <c r="E22" s="108" t="s">
        <v>204</v>
      </c>
      <c r="F22" s="107">
        <f>G22*H22</f>
        <v>66.133333333333326</v>
      </c>
      <c r="G22" s="107">
        <f>G18</f>
        <v>330.66666666666663</v>
      </c>
      <c r="H22" s="106">
        <v>0.2</v>
      </c>
    </row>
    <row r="23" spans="1:8">
      <c r="A23" s="448"/>
      <c r="B23" s="198"/>
      <c r="C23" s="137" t="s">
        <v>222</v>
      </c>
      <c r="D23" s="136" t="s">
        <v>211</v>
      </c>
      <c r="E23" s="134" t="s">
        <v>188</v>
      </c>
      <c r="F23" s="107">
        <f>G23*H23</f>
        <v>283.60000000000002</v>
      </c>
      <c r="G23" s="127">
        <f>Decorazza!F15</f>
        <v>1418</v>
      </c>
      <c r="H23" s="126">
        <f>H19</f>
        <v>0.2</v>
      </c>
    </row>
    <row r="24" spans="1:8" ht="25.5" customHeight="1">
      <c r="A24" s="449"/>
      <c r="B24" s="343"/>
      <c r="C24" s="143" t="s">
        <v>193</v>
      </c>
      <c r="D24" s="446"/>
      <c r="E24" s="446"/>
      <c r="F24" s="104">
        <f>SUM(F22:F23)</f>
        <v>349.73333333333335</v>
      </c>
      <c r="G24" s="440"/>
      <c r="H24" s="441"/>
    </row>
    <row r="25" spans="1:8">
      <c r="A25" s="447">
        <v>5</v>
      </c>
      <c r="B25" s="201"/>
      <c r="C25" s="450" t="s">
        <v>223</v>
      </c>
      <c r="D25" s="451"/>
      <c r="E25" s="451"/>
      <c r="F25" s="451"/>
      <c r="G25" s="451"/>
      <c r="H25" s="452"/>
    </row>
    <row r="26" spans="1:8">
      <c r="A26" s="448"/>
      <c r="B26" s="198"/>
      <c r="C26" s="110" t="s">
        <v>290</v>
      </c>
      <c r="D26" s="112" t="s">
        <v>291</v>
      </c>
      <c r="E26" s="108" t="s">
        <v>204</v>
      </c>
      <c r="F26" s="107">
        <f>G26*H26</f>
        <v>66.133333333333326</v>
      </c>
      <c r="G26" s="107">
        <f>G22</f>
        <v>330.66666666666663</v>
      </c>
      <c r="H26" s="106">
        <v>0.2</v>
      </c>
    </row>
    <row r="27" spans="1:8">
      <c r="A27" s="448"/>
      <c r="B27" s="198"/>
      <c r="C27" s="137" t="s">
        <v>222</v>
      </c>
      <c r="D27" s="136" t="s">
        <v>211</v>
      </c>
      <c r="E27" s="134" t="s">
        <v>188</v>
      </c>
      <c r="F27" s="107">
        <f>G27*H27</f>
        <v>411.6</v>
      </c>
      <c r="G27" s="127">
        <f>Decorazza!F17</f>
        <v>2058</v>
      </c>
      <c r="H27" s="126">
        <f>H23</f>
        <v>0.2</v>
      </c>
    </row>
    <row r="28" spans="1:8" ht="30" customHeight="1">
      <c r="A28" s="449"/>
      <c r="B28" s="343"/>
      <c r="C28" s="143" t="s">
        <v>193</v>
      </c>
      <c r="D28" s="446"/>
      <c r="E28" s="446"/>
      <c r="F28" s="104">
        <f>SUM(F26:F27)</f>
        <v>477.73333333333335</v>
      </c>
      <c r="G28" s="440"/>
      <c r="H28" s="441"/>
    </row>
    <row r="29" spans="1:8">
      <c r="A29" s="447">
        <f>A25+1</f>
        <v>6</v>
      </c>
      <c r="B29" s="201"/>
      <c r="C29" s="453" t="s">
        <v>221</v>
      </c>
      <c r="D29" s="454"/>
      <c r="E29" s="168"/>
      <c r="F29" s="114"/>
      <c r="G29" s="120"/>
      <c r="H29" s="113"/>
    </row>
    <row r="30" spans="1:8">
      <c r="A30" s="448"/>
      <c r="B30" s="198"/>
      <c r="C30" s="110" t="s">
        <v>290</v>
      </c>
      <c r="D30" s="112" t="s">
        <v>291</v>
      </c>
      <c r="E30" s="108" t="s">
        <v>204</v>
      </c>
      <c r="F30" s="107">
        <f>G30*H30</f>
        <v>66.133333333333326</v>
      </c>
      <c r="G30" s="107">
        <f>G26</f>
        <v>330.66666666666663</v>
      </c>
      <c r="H30" s="106">
        <v>0.2</v>
      </c>
    </row>
    <row r="31" spans="1:8">
      <c r="A31" s="448"/>
      <c r="B31" s="198"/>
      <c r="C31" s="137" t="s">
        <v>219</v>
      </c>
      <c r="D31" s="136" t="s">
        <v>211</v>
      </c>
      <c r="E31" s="134" t="s">
        <v>194</v>
      </c>
      <c r="F31" s="107">
        <f>G31*H31</f>
        <v>296</v>
      </c>
      <c r="G31" s="142">
        <f>Decorazza!F19</f>
        <v>1480</v>
      </c>
      <c r="H31" s="126">
        <v>0.2</v>
      </c>
    </row>
    <row r="32" spans="1:8" ht="26.25" customHeight="1">
      <c r="A32" s="449"/>
      <c r="B32" s="343"/>
      <c r="C32" s="118" t="s">
        <v>193</v>
      </c>
      <c r="D32" s="455"/>
      <c r="E32" s="456"/>
      <c r="F32" s="104">
        <f>SUM(F30:F31)</f>
        <v>362.13333333333333</v>
      </c>
      <c r="G32" s="440"/>
      <c r="H32" s="441"/>
    </row>
    <row r="33" spans="1:8">
      <c r="A33" s="447">
        <f>A29+1</f>
        <v>7</v>
      </c>
      <c r="B33" s="201"/>
      <c r="C33" s="453" t="s">
        <v>220</v>
      </c>
      <c r="D33" s="454"/>
      <c r="E33" s="168"/>
      <c r="F33" s="114"/>
      <c r="G33" s="120"/>
      <c r="H33" s="113"/>
    </row>
    <row r="34" spans="1:8">
      <c r="A34" s="448"/>
      <c r="B34" s="198"/>
      <c r="C34" s="110" t="s">
        <v>290</v>
      </c>
      <c r="D34" s="112" t="s">
        <v>291</v>
      </c>
      <c r="E34" s="108" t="s">
        <v>204</v>
      </c>
      <c r="F34" s="107">
        <f>G34*H34</f>
        <v>66.133333333333326</v>
      </c>
      <c r="G34" s="107">
        <f>G30</f>
        <v>330.66666666666663</v>
      </c>
      <c r="H34" s="106">
        <v>0.2</v>
      </c>
    </row>
    <row r="35" spans="1:8">
      <c r="A35" s="448"/>
      <c r="B35" s="198"/>
      <c r="C35" s="137" t="s">
        <v>219</v>
      </c>
      <c r="D35" s="136" t="s">
        <v>211</v>
      </c>
      <c r="E35" s="134" t="s">
        <v>194</v>
      </c>
      <c r="F35" s="107">
        <f>G35*H35</f>
        <v>391.6</v>
      </c>
      <c r="G35" s="142">
        <f>Decorazza!F21</f>
        <v>1958</v>
      </c>
      <c r="H35" s="126">
        <v>0.2</v>
      </c>
    </row>
    <row r="36" spans="1:8" ht="31.5" customHeight="1">
      <c r="A36" s="449"/>
      <c r="B36" s="343"/>
      <c r="C36" s="118" t="s">
        <v>193</v>
      </c>
      <c r="D36" s="455"/>
      <c r="E36" s="456"/>
      <c r="F36" s="104">
        <f>SUM(F34:F35)</f>
        <v>457.73333333333335</v>
      </c>
      <c r="G36" s="440"/>
      <c r="H36" s="441"/>
    </row>
    <row r="37" spans="1:8">
      <c r="A37" s="447">
        <f>A33+1</f>
        <v>8</v>
      </c>
      <c r="B37" s="197"/>
      <c r="C37" s="195" t="s">
        <v>218</v>
      </c>
      <c r="D37" s="141"/>
      <c r="E37" s="140"/>
      <c r="F37" s="140"/>
      <c r="G37" s="139"/>
      <c r="H37" s="138"/>
    </row>
    <row r="38" spans="1:8">
      <c r="A38" s="448"/>
      <c r="B38" s="198"/>
      <c r="C38" s="110" t="s">
        <v>290</v>
      </c>
      <c r="D38" s="112" t="s">
        <v>291</v>
      </c>
      <c r="E38" s="108" t="s">
        <v>204</v>
      </c>
      <c r="F38" s="107">
        <f>G38*H38</f>
        <v>66.133333333333326</v>
      </c>
      <c r="G38" s="107">
        <f>G34</f>
        <v>330.66666666666663</v>
      </c>
      <c r="H38" s="106">
        <v>0.2</v>
      </c>
    </row>
    <row r="39" spans="1:8">
      <c r="A39" s="448"/>
      <c r="B39" s="198"/>
      <c r="C39" s="110" t="s">
        <v>217</v>
      </c>
      <c r="D39" s="112" t="s">
        <v>211</v>
      </c>
      <c r="E39" s="108" t="s">
        <v>194</v>
      </c>
      <c r="F39" s="107">
        <f>G39*H39</f>
        <v>296</v>
      </c>
      <c r="G39" s="107">
        <f>Decorazza!F23</f>
        <v>1480</v>
      </c>
      <c r="H39" s="106">
        <f>H31</f>
        <v>0.2</v>
      </c>
    </row>
    <row r="40" spans="1:8" ht="29.25" customHeight="1">
      <c r="A40" s="449"/>
      <c r="B40" s="343"/>
      <c r="C40" s="118" t="s">
        <v>216</v>
      </c>
      <c r="D40" s="456"/>
      <c r="E40" s="456"/>
      <c r="F40" s="104">
        <f>SUM(F38:F39)</f>
        <v>362.13333333333333</v>
      </c>
      <c r="G40" s="440"/>
      <c r="H40" s="441"/>
    </row>
    <row r="41" spans="1:8">
      <c r="A41" s="447">
        <f>A37+1</f>
        <v>9</v>
      </c>
      <c r="B41" s="199"/>
      <c r="C41" s="196" t="s">
        <v>215</v>
      </c>
      <c r="D41" s="131"/>
      <c r="E41" s="131"/>
      <c r="F41" s="130"/>
      <c r="G41" s="114"/>
      <c r="H41" s="113"/>
    </row>
    <row r="42" spans="1:8">
      <c r="A42" s="448"/>
      <c r="B42" s="198"/>
      <c r="C42" s="110" t="s">
        <v>290</v>
      </c>
      <c r="D42" s="112" t="s">
        <v>291</v>
      </c>
      <c r="E42" s="108" t="s">
        <v>204</v>
      </c>
      <c r="F42" s="107">
        <f>G42*H42</f>
        <v>66.133333333333326</v>
      </c>
      <c r="G42" s="107">
        <f>G38</f>
        <v>330.66666666666663</v>
      </c>
      <c r="H42" s="106">
        <v>0.2</v>
      </c>
    </row>
    <row r="43" spans="1:8">
      <c r="A43" s="448"/>
      <c r="B43" s="198"/>
      <c r="C43" s="137" t="s">
        <v>214</v>
      </c>
      <c r="D43" s="136" t="s">
        <v>211</v>
      </c>
      <c r="E43" s="134" t="s">
        <v>188</v>
      </c>
      <c r="F43" s="107">
        <f>G43*H43</f>
        <v>268</v>
      </c>
      <c r="G43" s="127">
        <f>Decorazza!F25</f>
        <v>1340</v>
      </c>
      <c r="H43" s="126">
        <f>H39</f>
        <v>0.2</v>
      </c>
    </row>
    <row r="44" spans="1:8" ht="29.25" customHeight="1">
      <c r="A44" s="449"/>
      <c r="B44" s="343"/>
      <c r="C44" s="118" t="s">
        <v>183</v>
      </c>
      <c r="D44" s="461"/>
      <c r="E44" s="461"/>
      <c r="F44" s="104">
        <f>SUM(F42:F43)</f>
        <v>334.13333333333333</v>
      </c>
      <c r="G44" s="440"/>
      <c r="H44" s="441"/>
    </row>
    <row r="45" spans="1:8">
      <c r="A45" s="447">
        <f>A41+1</f>
        <v>10</v>
      </c>
      <c r="B45" s="201"/>
      <c r="C45" s="450" t="s">
        <v>542</v>
      </c>
      <c r="D45" s="451"/>
      <c r="E45" s="451"/>
      <c r="F45" s="451"/>
      <c r="G45" s="451"/>
      <c r="H45" s="452"/>
    </row>
    <row r="46" spans="1:8">
      <c r="A46" s="448"/>
      <c r="B46" s="198"/>
      <c r="C46" s="110" t="s">
        <v>290</v>
      </c>
      <c r="D46" s="112" t="s">
        <v>291</v>
      </c>
      <c r="E46" s="108" t="s">
        <v>204</v>
      </c>
      <c r="F46" s="107">
        <f>G46*H46</f>
        <v>66.133333333333326</v>
      </c>
      <c r="G46" s="107">
        <f>G42</f>
        <v>330.66666666666663</v>
      </c>
      <c r="H46" s="106">
        <v>0.2</v>
      </c>
    </row>
    <row r="47" spans="1:8">
      <c r="A47" s="448"/>
      <c r="B47" s="198"/>
      <c r="C47" s="137" t="s">
        <v>214</v>
      </c>
      <c r="D47" s="136" t="s">
        <v>211</v>
      </c>
      <c r="E47" s="134" t="s">
        <v>188</v>
      </c>
      <c r="F47" s="107">
        <f>G47*H47</f>
        <v>326.40000000000003</v>
      </c>
      <c r="G47" s="127">
        <f>Decorazza!F27</f>
        <v>1632</v>
      </c>
      <c r="H47" s="126">
        <f>H43</f>
        <v>0.2</v>
      </c>
    </row>
    <row r="48" spans="1:8" ht="30.75" customHeight="1">
      <c r="A48" s="449"/>
      <c r="B48" s="343"/>
      <c r="C48" s="118" t="s">
        <v>183</v>
      </c>
      <c r="D48" s="461"/>
      <c r="E48" s="461"/>
      <c r="F48" s="104">
        <f>SUM(F46:F47)</f>
        <v>392.53333333333336</v>
      </c>
      <c r="G48" s="440"/>
      <c r="H48" s="441"/>
    </row>
    <row r="49" spans="1:8">
      <c r="A49" s="447">
        <f>A45+1</f>
        <v>11</v>
      </c>
      <c r="B49" s="201"/>
      <c r="C49" s="450" t="s">
        <v>261</v>
      </c>
      <c r="D49" s="451"/>
      <c r="E49" s="451"/>
      <c r="F49" s="451"/>
      <c r="G49" s="451"/>
      <c r="H49" s="162"/>
    </row>
    <row r="50" spans="1:8">
      <c r="A50" s="448"/>
      <c r="B50" s="198"/>
      <c r="C50" s="110" t="s">
        <v>290</v>
      </c>
      <c r="D50" s="112" t="s">
        <v>291</v>
      </c>
      <c r="E50" s="108" t="s">
        <v>204</v>
      </c>
      <c r="F50" s="107">
        <f>G50*H50</f>
        <v>66.133333333333326</v>
      </c>
      <c r="G50" s="107">
        <f>G46</f>
        <v>330.66666666666663</v>
      </c>
      <c r="H50" s="106">
        <v>0.2</v>
      </c>
    </row>
    <row r="51" spans="1:8">
      <c r="A51" s="448"/>
      <c r="B51" s="198"/>
      <c r="C51" s="110" t="s">
        <v>265</v>
      </c>
      <c r="D51" s="112" t="s">
        <v>263</v>
      </c>
      <c r="E51" s="108" t="s">
        <v>262</v>
      </c>
      <c r="F51" s="107">
        <f>G51*H51</f>
        <v>109.2</v>
      </c>
      <c r="G51" s="107">
        <f>Decorazza!F63</f>
        <v>1092</v>
      </c>
      <c r="H51" s="106">
        <v>0.1</v>
      </c>
    </row>
    <row r="52" spans="1:8">
      <c r="A52" s="448"/>
      <c r="B52" s="198"/>
      <c r="C52" s="110" t="s">
        <v>266</v>
      </c>
      <c r="D52" s="112" t="s">
        <v>267</v>
      </c>
      <c r="E52" s="108" t="s">
        <v>188</v>
      </c>
      <c r="F52" s="107">
        <f>G52*H52</f>
        <v>101</v>
      </c>
      <c r="G52" s="111">
        <f>Decorazza!F30</f>
        <v>1010</v>
      </c>
      <c r="H52" s="106">
        <v>0.1</v>
      </c>
    </row>
    <row r="53" spans="1:8">
      <c r="A53" s="448"/>
      <c r="B53" s="198"/>
      <c r="C53" s="163" t="s">
        <v>268</v>
      </c>
      <c r="D53" s="164" t="s">
        <v>276</v>
      </c>
      <c r="E53" s="165" t="s">
        <v>262</v>
      </c>
      <c r="F53" s="107">
        <f>G53*H53</f>
        <v>44.047619047619051</v>
      </c>
      <c r="G53" s="166">
        <f>Decorazza!F75</f>
        <v>293.65079365079367</v>
      </c>
      <c r="H53" s="167">
        <v>0.15</v>
      </c>
    </row>
    <row r="54" spans="1:8" ht="9.75" customHeight="1">
      <c r="A54" s="449"/>
      <c r="B54" s="343"/>
      <c r="C54" s="118" t="s">
        <v>183</v>
      </c>
      <c r="D54" s="461"/>
      <c r="E54" s="461"/>
      <c r="F54" s="104">
        <f>SUM(F50:F53)</f>
        <v>320.38095238095235</v>
      </c>
      <c r="G54" s="440"/>
      <c r="H54" s="441"/>
    </row>
    <row r="55" spans="1:8" ht="15">
      <c r="A55" s="133" t="s">
        <v>122</v>
      </c>
      <c r="B55" s="133"/>
      <c r="C55" s="133"/>
      <c r="D55" s="133"/>
      <c r="E55" s="133"/>
      <c r="F55" s="133"/>
      <c r="G55" s="133"/>
      <c r="H55" s="132"/>
    </row>
    <row r="56" spans="1:8">
      <c r="A56" s="447">
        <f>A49+1</f>
        <v>12</v>
      </c>
      <c r="B56" s="201"/>
      <c r="C56" s="453" t="s">
        <v>207</v>
      </c>
      <c r="D56" s="454"/>
      <c r="E56" s="131"/>
      <c r="F56" s="130"/>
      <c r="G56" s="129"/>
      <c r="H56" s="128"/>
    </row>
    <row r="57" spans="1:8">
      <c r="A57" s="448"/>
      <c r="B57" s="198"/>
      <c r="C57" s="110" t="s">
        <v>290</v>
      </c>
      <c r="D57" s="112" t="s">
        <v>291</v>
      </c>
      <c r="E57" s="108" t="s">
        <v>204</v>
      </c>
      <c r="F57" s="107">
        <f>G57*H57</f>
        <v>66.133333333333326</v>
      </c>
      <c r="G57" s="107">
        <f>G$18</f>
        <v>330.66666666666663</v>
      </c>
      <c r="H57" s="106">
        <v>0.2</v>
      </c>
    </row>
    <row r="58" spans="1:8">
      <c r="A58" s="448"/>
      <c r="B58" s="198"/>
      <c r="C58" s="110" t="s">
        <v>206</v>
      </c>
      <c r="D58" s="109" t="s">
        <v>205</v>
      </c>
      <c r="E58" s="108" t="s">
        <v>204</v>
      </c>
      <c r="F58" s="107">
        <f>G58*H58</f>
        <v>222</v>
      </c>
      <c r="G58" s="127">
        <f>Decorazza!F33</f>
        <v>444</v>
      </c>
      <c r="H58" s="126">
        <v>0.5</v>
      </c>
    </row>
    <row r="59" spans="1:8">
      <c r="A59" s="448"/>
      <c r="B59" s="198"/>
      <c r="C59" s="110" t="s">
        <v>245</v>
      </c>
      <c r="D59" s="109" t="s">
        <v>246</v>
      </c>
      <c r="E59" s="108" t="s">
        <v>188</v>
      </c>
      <c r="F59" s="107">
        <f>G59*H59</f>
        <v>246.5</v>
      </c>
      <c r="G59" s="127">
        <f>Decorazza!F71</f>
        <v>4930</v>
      </c>
      <c r="H59" s="126">
        <v>0.05</v>
      </c>
    </row>
    <row r="60" spans="1:8" ht="27" customHeight="1">
      <c r="A60" s="449"/>
      <c r="B60" s="343"/>
      <c r="C60" s="118" t="s">
        <v>193</v>
      </c>
      <c r="D60" s="458"/>
      <c r="E60" s="458"/>
      <c r="F60" s="104">
        <f>SUM(F57:F59)</f>
        <v>534.63333333333333</v>
      </c>
      <c r="G60" s="457"/>
      <c r="H60" s="457"/>
    </row>
    <row r="61" spans="1:8" ht="15">
      <c r="A61" s="125" t="s">
        <v>203</v>
      </c>
      <c r="B61" s="125"/>
      <c r="C61" s="125"/>
      <c r="D61" s="125"/>
      <c r="E61" s="125"/>
      <c r="F61" s="125"/>
      <c r="G61" s="125"/>
      <c r="H61" s="124"/>
    </row>
    <row r="62" spans="1:8" s="278" customFormat="1">
      <c r="A62" s="447">
        <f>A56+1</f>
        <v>13</v>
      </c>
      <c r="B62" s="201"/>
      <c r="C62" s="279" t="s">
        <v>492</v>
      </c>
      <c r="D62" s="123"/>
      <c r="E62" s="122"/>
      <c r="F62" s="121"/>
      <c r="G62" s="120"/>
      <c r="H62" s="113"/>
    </row>
    <row r="63" spans="1:8" s="278" customFormat="1">
      <c r="A63" s="448"/>
      <c r="B63" s="198"/>
      <c r="C63" s="110" t="s">
        <v>292</v>
      </c>
      <c r="D63" s="112" t="s">
        <v>291</v>
      </c>
      <c r="E63" s="108" t="s">
        <v>204</v>
      </c>
      <c r="F63" s="107">
        <f>G63*H63</f>
        <v>59.514285714285712</v>
      </c>
      <c r="G63" s="107">
        <f>Decorazza!F88+Decorazza!F90</f>
        <v>297.57142857142856</v>
      </c>
      <c r="H63" s="106">
        <f>H47</f>
        <v>0.2</v>
      </c>
    </row>
    <row r="64" spans="1:8" s="278" customFormat="1">
      <c r="A64" s="448"/>
      <c r="B64" s="198"/>
      <c r="C64" s="110" t="s">
        <v>492</v>
      </c>
      <c r="D64" s="109" t="s">
        <v>186</v>
      </c>
      <c r="E64" s="108" t="s">
        <v>194</v>
      </c>
      <c r="F64" s="107">
        <f>G64*H64</f>
        <v>592</v>
      </c>
      <c r="G64" s="111">
        <f>Decorazza!F35</f>
        <v>394.66666666666669</v>
      </c>
      <c r="H64" s="106">
        <v>1.5</v>
      </c>
    </row>
    <row r="65" spans="1:11" s="278" customFormat="1">
      <c r="A65" s="448"/>
      <c r="B65" s="198"/>
      <c r="C65" s="110" t="s">
        <v>338</v>
      </c>
      <c r="D65" s="109" t="s">
        <v>273</v>
      </c>
      <c r="E65" s="108" t="s">
        <v>188</v>
      </c>
      <c r="F65" s="107">
        <f>G65*H65</f>
        <v>68.8</v>
      </c>
      <c r="G65" s="119">
        <f>Decorazza!F67</f>
        <v>688</v>
      </c>
      <c r="H65" s="106">
        <v>0.1</v>
      </c>
    </row>
    <row r="66" spans="1:11" s="278" customFormat="1" ht="20.25" customHeight="1">
      <c r="A66" s="448"/>
      <c r="B66" s="341"/>
      <c r="C66" s="118" t="s">
        <v>193</v>
      </c>
      <c r="D66" s="458"/>
      <c r="E66" s="458"/>
      <c r="F66" s="104">
        <f>SUM(F63:F65)</f>
        <v>720.31428571428569</v>
      </c>
      <c r="G66" s="457"/>
      <c r="H66" s="457"/>
    </row>
    <row r="67" spans="1:11">
      <c r="A67" s="447">
        <f>A62+1</f>
        <v>14</v>
      </c>
      <c r="B67" s="201"/>
      <c r="C67" s="195" t="s">
        <v>340</v>
      </c>
      <c r="D67" s="123"/>
      <c r="E67" s="122"/>
      <c r="F67" s="121"/>
      <c r="G67" s="120"/>
      <c r="H67" s="113"/>
    </row>
    <row r="68" spans="1:11">
      <c r="A68" s="448"/>
      <c r="B68" s="198"/>
      <c r="C68" s="110" t="s">
        <v>292</v>
      </c>
      <c r="D68" s="112" t="s">
        <v>291</v>
      </c>
      <c r="E68" s="108" t="s">
        <v>204</v>
      </c>
      <c r="F68" s="107">
        <f>G68*H68</f>
        <v>29.757142857142856</v>
      </c>
      <c r="G68" s="107">
        <f>G63</f>
        <v>297.57142857142856</v>
      </c>
      <c r="H68" s="106">
        <f>H52</f>
        <v>0.1</v>
      </c>
    </row>
    <row r="69" spans="1:11">
      <c r="A69" s="448"/>
      <c r="B69" s="198"/>
      <c r="C69" s="110" t="s">
        <v>339</v>
      </c>
      <c r="D69" s="109" t="s">
        <v>186</v>
      </c>
      <c r="E69" s="108" t="s">
        <v>194</v>
      </c>
      <c r="F69" s="107">
        <f>G69*H69</f>
        <v>415.71428571428578</v>
      </c>
      <c r="G69" s="111">
        <f>Decorazza!F36</f>
        <v>277.14285714285717</v>
      </c>
      <c r="H69" s="106">
        <v>1.5</v>
      </c>
    </row>
    <row r="70" spans="1:11">
      <c r="A70" s="448"/>
      <c r="B70" s="198"/>
      <c r="C70" s="110" t="s">
        <v>338</v>
      </c>
      <c r="D70" s="109" t="s">
        <v>273</v>
      </c>
      <c r="E70" s="108" t="s">
        <v>188</v>
      </c>
      <c r="F70" s="107">
        <f>G70*H70</f>
        <v>68.8</v>
      </c>
      <c r="G70" s="119">
        <f>Decorazza!F67</f>
        <v>688</v>
      </c>
      <c r="H70" s="106">
        <v>0.1</v>
      </c>
    </row>
    <row r="71" spans="1:11" ht="20.25" customHeight="1">
      <c r="A71" s="448"/>
      <c r="B71" s="341"/>
      <c r="C71" s="118" t="s">
        <v>193</v>
      </c>
      <c r="D71" s="458"/>
      <c r="E71" s="458"/>
      <c r="F71" s="104">
        <f>SUM(F68:F70)</f>
        <v>514.2714285714286</v>
      </c>
      <c r="G71" s="457"/>
      <c r="H71" s="457"/>
    </row>
    <row r="72" spans="1:11">
      <c r="A72" s="447">
        <f>A67+1</f>
        <v>15</v>
      </c>
      <c r="B72" s="201"/>
      <c r="C72" s="195" t="s">
        <v>202</v>
      </c>
      <c r="D72" s="123"/>
      <c r="E72" s="122"/>
      <c r="F72" s="121"/>
      <c r="G72" s="120"/>
      <c r="H72" s="113"/>
    </row>
    <row r="73" spans="1:11">
      <c r="A73" s="448"/>
      <c r="B73" s="198"/>
      <c r="C73" s="110" t="s">
        <v>292</v>
      </c>
      <c r="D73" s="112" t="s">
        <v>291</v>
      </c>
      <c r="E73" s="108" t="s">
        <v>204</v>
      </c>
      <c r="F73" s="107">
        <f>G73*H73</f>
        <v>59.514285714285712</v>
      </c>
      <c r="G73" s="107">
        <f>G68</f>
        <v>297.57142857142856</v>
      </c>
      <c r="H73" s="106">
        <f>H57</f>
        <v>0.2</v>
      </c>
    </row>
    <row r="74" spans="1:11">
      <c r="A74" s="448"/>
      <c r="B74" s="198"/>
      <c r="C74" s="110" t="s">
        <v>201</v>
      </c>
      <c r="D74" s="109" t="s">
        <v>186</v>
      </c>
      <c r="E74" s="108" t="s">
        <v>194</v>
      </c>
      <c r="F74" s="107">
        <f>G74*H74</f>
        <v>420</v>
      </c>
      <c r="G74" s="111">
        <f>Decorazza!F38</f>
        <v>280</v>
      </c>
      <c r="H74" s="106">
        <v>1.5</v>
      </c>
    </row>
    <row r="75" spans="1:11">
      <c r="A75" s="448"/>
      <c r="B75" s="198"/>
      <c r="C75" s="110" t="s">
        <v>269</v>
      </c>
      <c r="D75" s="109" t="s">
        <v>273</v>
      </c>
      <c r="E75" s="108" t="s">
        <v>188</v>
      </c>
      <c r="F75" s="107">
        <f>G75*H75</f>
        <v>120.80000000000001</v>
      </c>
      <c r="G75" s="119">
        <f>Decorazza!F69</f>
        <v>1208</v>
      </c>
      <c r="H75" s="106">
        <v>0.1</v>
      </c>
    </row>
    <row r="76" spans="1:11" ht="19.5" customHeight="1">
      <c r="A76" s="448"/>
      <c r="B76" s="341"/>
      <c r="C76" s="118" t="s">
        <v>193</v>
      </c>
      <c r="D76" s="458"/>
      <c r="E76" s="458"/>
      <c r="F76" s="104">
        <f>SUM(F73:F75)</f>
        <v>600.31428571428569</v>
      </c>
      <c r="G76" s="457"/>
      <c r="H76" s="457"/>
    </row>
    <row r="77" spans="1:11">
      <c r="A77" s="447">
        <f>A72+1</f>
        <v>16</v>
      </c>
      <c r="B77" s="201"/>
      <c r="C77" s="195" t="s">
        <v>200</v>
      </c>
      <c r="D77" s="123"/>
      <c r="E77" s="122"/>
      <c r="F77" s="121"/>
      <c r="G77" s="120"/>
      <c r="H77" s="113"/>
    </row>
    <row r="78" spans="1:11">
      <c r="A78" s="448"/>
      <c r="B78" s="198"/>
      <c r="C78" s="110" t="s">
        <v>292</v>
      </c>
      <c r="D78" s="112" t="s">
        <v>291</v>
      </c>
      <c r="E78" s="108" t="s">
        <v>204</v>
      </c>
      <c r="F78" s="107">
        <f>G78*H78</f>
        <v>59.514285714285712</v>
      </c>
      <c r="G78" s="107">
        <f>G73</f>
        <v>297.57142857142856</v>
      </c>
      <c r="H78" s="182">
        <f>H73</f>
        <v>0.2</v>
      </c>
    </row>
    <row r="79" spans="1:11">
      <c r="A79" s="448"/>
      <c r="B79" s="198"/>
      <c r="C79" s="110" t="s">
        <v>199</v>
      </c>
      <c r="D79" s="109" t="s">
        <v>186</v>
      </c>
      <c r="E79" s="108" t="s">
        <v>188</v>
      </c>
      <c r="F79" s="107">
        <f>G79*H79</f>
        <v>260</v>
      </c>
      <c r="G79" s="111">
        <f>Decorazza!F41</f>
        <v>130</v>
      </c>
      <c r="H79" s="106">
        <v>2</v>
      </c>
      <c r="K79" s="161"/>
    </row>
    <row r="80" spans="1:11" ht="34.5" customHeight="1">
      <c r="A80" s="449"/>
      <c r="B80" s="343"/>
      <c r="C80" s="118" t="s">
        <v>193</v>
      </c>
      <c r="D80" s="458"/>
      <c r="E80" s="458"/>
      <c r="F80" s="104">
        <f>SUM(F78:F79)</f>
        <v>319.51428571428573</v>
      </c>
      <c r="G80" s="457"/>
      <c r="H80" s="457"/>
    </row>
    <row r="81" spans="1:8">
      <c r="A81" s="447">
        <f>A77+1</f>
        <v>17</v>
      </c>
      <c r="B81" s="201"/>
      <c r="C81" s="195" t="s">
        <v>271</v>
      </c>
      <c r="D81" s="123"/>
      <c r="E81" s="122"/>
      <c r="F81" s="121"/>
      <c r="G81" s="120"/>
      <c r="H81" s="113"/>
    </row>
    <row r="82" spans="1:8">
      <c r="A82" s="448"/>
      <c r="B82" s="198"/>
      <c r="C82" s="110" t="s">
        <v>292</v>
      </c>
      <c r="D82" s="112" t="s">
        <v>291</v>
      </c>
      <c r="E82" s="108" t="s">
        <v>204</v>
      </c>
      <c r="F82" s="107">
        <f>G82*H82</f>
        <v>59.514285714285712</v>
      </c>
      <c r="G82" s="107">
        <f>G$73</f>
        <v>297.57142857142856</v>
      </c>
      <c r="H82" s="182">
        <f>H78</f>
        <v>0.2</v>
      </c>
    </row>
    <row r="83" spans="1:8">
      <c r="A83" s="448"/>
      <c r="B83" s="198"/>
      <c r="C83" s="110" t="s">
        <v>272</v>
      </c>
      <c r="D83" s="109" t="s">
        <v>186</v>
      </c>
      <c r="E83" s="108" t="s">
        <v>188</v>
      </c>
      <c r="F83" s="107">
        <f>G83*H83</f>
        <v>267</v>
      </c>
      <c r="G83" s="111">
        <f>Decorazza!F43</f>
        <v>178</v>
      </c>
      <c r="H83" s="106">
        <v>1.5</v>
      </c>
    </row>
    <row r="84" spans="1:8">
      <c r="A84" s="448"/>
      <c r="B84" s="198"/>
      <c r="C84" s="110" t="s">
        <v>269</v>
      </c>
      <c r="D84" s="109" t="s">
        <v>273</v>
      </c>
      <c r="E84" s="108" t="s">
        <v>188</v>
      </c>
      <c r="F84" s="107">
        <f>G84*H84</f>
        <v>120.80000000000001</v>
      </c>
      <c r="G84" s="119">
        <f>G75</f>
        <v>1208</v>
      </c>
      <c r="H84" s="106">
        <v>0.1</v>
      </c>
    </row>
    <row r="85" spans="1:8">
      <c r="A85" s="448"/>
      <c r="B85" s="341"/>
      <c r="C85" s="118" t="s">
        <v>193</v>
      </c>
      <c r="D85" s="458"/>
      <c r="E85" s="458"/>
      <c r="F85" s="104">
        <f>SUM(F82:F84)</f>
        <v>447.31428571428575</v>
      </c>
      <c r="G85" s="457"/>
      <c r="H85" s="457"/>
    </row>
    <row r="86" spans="1:8">
      <c r="A86" s="447">
        <f>A81+1</f>
        <v>18</v>
      </c>
      <c r="B86" s="201"/>
      <c r="C86" s="195" t="s">
        <v>198</v>
      </c>
      <c r="D86" s="123"/>
      <c r="E86" s="122"/>
      <c r="F86" s="121"/>
      <c r="G86" s="120"/>
      <c r="H86" s="113"/>
    </row>
    <row r="87" spans="1:8">
      <c r="A87" s="448"/>
      <c r="B87" s="198"/>
      <c r="C87" s="110" t="s">
        <v>290</v>
      </c>
      <c r="D87" s="112" t="s">
        <v>291</v>
      </c>
      <c r="E87" s="108" t="s">
        <v>204</v>
      </c>
      <c r="F87" s="107">
        <f>G87*H87</f>
        <v>66.133333333333326</v>
      </c>
      <c r="G87" s="107">
        <f>G$18</f>
        <v>330.66666666666663</v>
      </c>
      <c r="H87" s="106">
        <v>0.2</v>
      </c>
    </row>
    <row r="88" spans="1:8">
      <c r="A88" s="448"/>
      <c r="B88" s="198"/>
      <c r="C88" s="110" t="s">
        <v>197</v>
      </c>
      <c r="D88" s="109" t="s">
        <v>186</v>
      </c>
      <c r="E88" s="108" t="s">
        <v>194</v>
      </c>
      <c r="F88" s="107">
        <f>G88*H88</f>
        <v>234</v>
      </c>
      <c r="G88" s="111">
        <f>Decorazza!F45</f>
        <v>234</v>
      </c>
      <c r="H88" s="106">
        <v>1</v>
      </c>
    </row>
    <row r="89" spans="1:8" ht="25.5">
      <c r="A89" s="448"/>
      <c r="B89" s="198"/>
      <c r="C89" s="110" t="s">
        <v>270</v>
      </c>
      <c r="D89" s="109" t="s">
        <v>277</v>
      </c>
      <c r="E89" s="108" t="s">
        <v>184</v>
      </c>
      <c r="F89" s="107">
        <f>G89*H89</f>
        <v>120.80000000000001</v>
      </c>
      <c r="G89" s="119">
        <f>G84</f>
        <v>1208</v>
      </c>
      <c r="H89" s="106">
        <f>H75</f>
        <v>0.1</v>
      </c>
    </row>
    <row r="90" spans="1:8">
      <c r="A90" s="448"/>
      <c r="B90" s="341"/>
      <c r="C90" s="118" t="s">
        <v>193</v>
      </c>
      <c r="D90" s="458"/>
      <c r="E90" s="458"/>
      <c r="F90" s="104">
        <f>SUM(F87:F89)</f>
        <v>420.93333333333334</v>
      </c>
      <c r="G90" s="457"/>
      <c r="H90" s="457"/>
    </row>
    <row r="91" spans="1:8">
      <c r="A91" s="447">
        <f>A86+1</f>
        <v>19</v>
      </c>
      <c r="B91" s="201"/>
      <c r="C91" s="195" t="s">
        <v>274</v>
      </c>
      <c r="D91" s="123"/>
      <c r="E91" s="122"/>
      <c r="F91" s="121"/>
      <c r="G91" s="120"/>
      <c r="H91" s="113"/>
    </row>
    <row r="92" spans="1:8">
      <c r="A92" s="448"/>
      <c r="B92" s="198"/>
      <c r="C92" s="110" t="s">
        <v>290</v>
      </c>
      <c r="D92" s="112" t="s">
        <v>291</v>
      </c>
      <c r="E92" s="108" t="s">
        <v>204</v>
      </c>
      <c r="F92" s="107">
        <f>G92*H92</f>
        <v>66.133333333333326</v>
      </c>
      <c r="G92" s="107">
        <f>G$18</f>
        <v>330.66666666666663</v>
      </c>
      <c r="H92" s="106">
        <v>0.2</v>
      </c>
    </row>
    <row r="93" spans="1:8">
      <c r="A93" s="448"/>
      <c r="B93" s="198"/>
      <c r="C93" s="110" t="s">
        <v>275</v>
      </c>
      <c r="D93" s="109" t="s">
        <v>186</v>
      </c>
      <c r="E93" s="108" t="s">
        <v>188</v>
      </c>
      <c r="F93" s="107">
        <f>G93*H93</f>
        <v>171.5</v>
      </c>
      <c r="G93" s="111">
        <f>Decorazza!F47</f>
        <v>245</v>
      </c>
      <c r="H93" s="106">
        <v>0.7</v>
      </c>
    </row>
    <row r="94" spans="1:8" ht="34.5" customHeight="1">
      <c r="A94" s="448"/>
      <c r="B94" s="341"/>
      <c r="C94" s="118" t="s">
        <v>193</v>
      </c>
      <c r="D94" s="458"/>
      <c r="E94" s="458"/>
      <c r="F94" s="104">
        <f>SUM(F92:F93)</f>
        <v>237.63333333333333</v>
      </c>
      <c r="G94" s="457"/>
      <c r="H94" s="457"/>
    </row>
    <row r="95" spans="1:8">
      <c r="A95" s="447">
        <f>A91+1</f>
        <v>20</v>
      </c>
      <c r="B95" s="199"/>
      <c r="C95" s="196" t="s">
        <v>196</v>
      </c>
      <c r="D95" s="123"/>
      <c r="E95" s="122"/>
      <c r="F95" s="121"/>
      <c r="G95" s="120"/>
      <c r="H95" s="113"/>
    </row>
    <row r="96" spans="1:8">
      <c r="A96" s="448"/>
      <c r="B96" s="198"/>
      <c r="C96" s="110" t="s">
        <v>292</v>
      </c>
      <c r="D96" s="112" t="s">
        <v>291</v>
      </c>
      <c r="E96" s="108" t="s">
        <v>204</v>
      </c>
      <c r="F96" s="107">
        <f>G96*H96</f>
        <v>59.514285714285712</v>
      </c>
      <c r="G96" s="107">
        <f>G$73</f>
        <v>297.57142857142856</v>
      </c>
      <c r="H96" s="182">
        <f>H92</f>
        <v>0.2</v>
      </c>
    </row>
    <row r="97" spans="1:8">
      <c r="A97" s="448"/>
      <c r="B97" s="198"/>
      <c r="C97" s="110" t="s">
        <v>195</v>
      </c>
      <c r="D97" s="109" t="s">
        <v>186</v>
      </c>
      <c r="E97" s="108" t="s">
        <v>194</v>
      </c>
      <c r="F97" s="107">
        <f>G97*H97</f>
        <v>388</v>
      </c>
      <c r="G97" s="111">
        <f>Decorazza!F48</f>
        <v>258.66666666666669</v>
      </c>
      <c r="H97" s="106">
        <v>1.5</v>
      </c>
    </row>
    <row r="98" spans="1:8" ht="25.5">
      <c r="A98" s="448"/>
      <c r="B98" s="198"/>
      <c r="C98" s="110" t="s">
        <v>270</v>
      </c>
      <c r="D98" s="109" t="s">
        <v>277</v>
      </c>
      <c r="E98" s="108" t="s">
        <v>184</v>
      </c>
      <c r="F98" s="107">
        <f>G98*H98</f>
        <v>132</v>
      </c>
      <c r="G98" s="119">
        <f>Decorazza!F62</f>
        <v>1320</v>
      </c>
      <c r="H98" s="106">
        <f>H108</f>
        <v>0.1</v>
      </c>
    </row>
    <row r="99" spans="1:8">
      <c r="A99" s="449"/>
      <c r="B99" s="343"/>
      <c r="C99" s="118" t="s">
        <v>193</v>
      </c>
      <c r="D99" s="462"/>
      <c r="E99" s="463"/>
      <c r="F99" s="104">
        <f>SUM(F96:F98)</f>
        <v>579.51428571428573</v>
      </c>
      <c r="G99" s="440"/>
      <c r="H99" s="441"/>
    </row>
    <row r="100" spans="1:8">
      <c r="A100" s="447">
        <f>A95+1</f>
        <v>21</v>
      </c>
      <c r="B100" s="199"/>
      <c r="C100" s="196" t="s">
        <v>192</v>
      </c>
      <c r="D100" s="117"/>
      <c r="E100" s="116"/>
      <c r="F100" s="115"/>
      <c r="G100" s="114"/>
      <c r="H100" s="113"/>
    </row>
    <row r="101" spans="1:8">
      <c r="A101" s="448"/>
      <c r="B101" s="198"/>
      <c r="C101" s="110" t="s">
        <v>290</v>
      </c>
      <c r="D101" s="112" t="s">
        <v>291</v>
      </c>
      <c r="E101" s="108" t="s">
        <v>204</v>
      </c>
      <c r="F101" s="107">
        <f>G101*H101</f>
        <v>66.133333333333326</v>
      </c>
      <c r="G101" s="107">
        <f>G$18</f>
        <v>330.66666666666663</v>
      </c>
      <c r="H101" s="106">
        <v>0.2</v>
      </c>
    </row>
    <row r="102" spans="1:8">
      <c r="A102" s="448"/>
      <c r="B102" s="198"/>
      <c r="C102" s="110" t="s">
        <v>187</v>
      </c>
      <c r="D102" s="109" t="s">
        <v>186</v>
      </c>
      <c r="E102" s="108" t="s">
        <v>185</v>
      </c>
      <c r="F102" s="107">
        <f>G102*H102</f>
        <v>334</v>
      </c>
      <c r="G102" s="111">
        <f>Decorazza!F50</f>
        <v>334</v>
      </c>
      <c r="H102" s="106">
        <v>1</v>
      </c>
    </row>
    <row r="103" spans="1:8" ht="25.5">
      <c r="A103" s="448"/>
      <c r="B103" s="198"/>
      <c r="C103" s="110" t="s">
        <v>270</v>
      </c>
      <c r="D103" s="109" t="s">
        <v>277</v>
      </c>
      <c r="E103" s="108" t="s">
        <v>184</v>
      </c>
      <c r="F103" s="107">
        <f>G103*H103</f>
        <v>132</v>
      </c>
      <c r="G103" s="107">
        <f>G98</f>
        <v>1320</v>
      </c>
      <c r="H103" s="106">
        <f>H98</f>
        <v>0.1</v>
      </c>
    </row>
    <row r="104" spans="1:8">
      <c r="A104" s="449"/>
      <c r="B104" s="200"/>
      <c r="C104" s="105" t="s">
        <v>183</v>
      </c>
      <c r="D104" s="459"/>
      <c r="E104" s="460"/>
      <c r="F104" s="189">
        <f>SUM(F101:F103)</f>
        <v>532.13333333333333</v>
      </c>
      <c r="G104" s="457"/>
      <c r="H104" s="457"/>
    </row>
    <row r="105" spans="1:8" ht="15">
      <c r="A105" s="82" t="s">
        <v>177</v>
      </c>
      <c r="B105" s="125"/>
      <c r="C105" s="125"/>
      <c r="D105" s="125"/>
      <c r="E105" s="125"/>
      <c r="F105" s="125"/>
      <c r="G105" s="125"/>
      <c r="H105" s="124"/>
    </row>
    <row r="106" spans="1:8">
      <c r="A106" s="447">
        <f>A100+1</f>
        <v>22</v>
      </c>
      <c r="B106" s="199"/>
      <c r="C106" s="453" t="s">
        <v>213</v>
      </c>
      <c r="D106" s="454"/>
      <c r="E106" s="131"/>
      <c r="F106" s="130"/>
      <c r="G106" s="114"/>
      <c r="H106" s="113"/>
    </row>
    <row r="107" spans="1:8">
      <c r="A107" s="448"/>
      <c r="B107" s="198"/>
      <c r="C107" s="110" t="s">
        <v>290</v>
      </c>
      <c r="D107" s="112" t="s">
        <v>291</v>
      </c>
      <c r="E107" s="108" t="s">
        <v>204</v>
      </c>
      <c r="F107" s="107">
        <f>G107*H107</f>
        <v>66.133333333333326</v>
      </c>
      <c r="G107" s="107">
        <f>G$18</f>
        <v>330.66666666666663</v>
      </c>
      <c r="H107" s="106">
        <v>0.2</v>
      </c>
    </row>
    <row r="108" spans="1:8" ht="25.5">
      <c r="A108" s="448"/>
      <c r="B108" s="197"/>
      <c r="C108" s="137" t="s">
        <v>264</v>
      </c>
      <c r="D108" s="135" t="s">
        <v>208</v>
      </c>
      <c r="E108" s="134" t="s">
        <v>188</v>
      </c>
      <c r="F108" s="107">
        <f>G108*H108</f>
        <v>109.2</v>
      </c>
      <c r="G108" s="127">
        <f>Decorazza!F63</f>
        <v>1092</v>
      </c>
      <c r="H108" s="126">
        <v>0.1</v>
      </c>
    </row>
    <row r="109" spans="1:8">
      <c r="A109" s="449"/>
      <c r="B109" s="343"/>
      <c r="C109" s="118" t="s">
        <v>193</v>
      </c>
      <c r="D109" s="458"/>
      <c r="E109" s="458"/>
      <c r="F109" s="104">
        <f>SUM(F107:F108)</f>
        <v>175.33333333333331</v>
      </c>
      <c r="G109" s="457"/>
      <c r="H109" s="457"/>
    </row>
    <row r="110" spans="1:8">
      <c r="A110" s="447">
        <f>A106+1</f>
        <v>23</v>
      </c>
      <c r="B110" s="199"/>
      <c r="C110" s="453" t="s">
        <v>212</v>
      </c>
      <c r="D110" s="454"/>
      <c r="E110" s="131"/>
      <c r="F110" s="130"/>
      <c r="G110" s="114"/>
      <c r="H110" s="113"/>
    </row>
    <row r="111" spans="1:8">
      <c r="A111" s="448"/>
      <c r="B111" s="198"/>
      <c r="C111" s="110" t="s">
        <v>191</v>
      </c>
      <c r="D111" s="112" t="s">
        <v>190</v>
      </c>
      <c r="E111" s="108" t="s">
        <v>188</v>
      </c>
      <c r="F111" s="107">
        <f>G111*H111</f>
        <v>10.4</v>
      </c>
      <c r="G111" s="107">
        <f>Decorazza!F90</f>
        <v>104</v>
      </c>
      <c r="H111" s="106">
        <v>0.1</v>
      </c>
    </row>
    <row r="112" spans="1:8">
      <c r="A112" s="448"/>
      <c r="B112" s="198"/>
      <c r="C112" s="110" t="s">
        <v>268</v>
      </c>
      <c r="D112" s="112" t="s">
        <v>189</v>
      </c>
      <c r="E112" s="108" t="s">
        <v>194</v>
      </c>
      <c r="F112" s="107">
        <f>G112*H112</f>
        <v>58.730158730158735</v>
      </c>
      <c r="G112" s="107">
        <f>Decorazza!F75</f>
        <v>293.65079365079367</v>
      </c>
      <c r="H112" s="106">
        <v>0.2</v>
      </c>
    </row>
    <row r="113" spans="1:8">
      <c r="A113" s="448"/>
      <c r="B113" s="197"/>
      <c r="C113" s="137" t="s">
        <v>210</v>
      </c>
      <c r="D113" s="135" t="s">
        <v>209</v>
      </c>
      <c r="E113" s="134" t="s">
        <v>188</v>
      </c>
      <c r="F113" s="107">
        <f>G113*H113</f>
        <v>190.4</v>
      </c>
      <c r="G113" s="127">
        <f>Decorazza!F59</f>
        <v>1904</v>
      </c>
      <c r="H113" s="126">
        <v>0.1</v>
      </c>
    </row>
    <row r="114" spans="1:8">
      <c r="A114" s="449"/>
      <c r="B114" s="343"/>
      <c r="C114" s="118" t="s">
        <v>193</v>
      </c>
      <c r="D114" s="458"/>
      <c r="E114" s="458"/>
      <c r="F114" s="104">
        <f>SUM(F111:F113)</f>
        <v>259.53015873015875</v>
      </c>
      <c r="G114" s="457"/>
      <c r="H114" s="457"/>
    </row>
    <row r="115" spans="1:8" ht="15">
      <c r="C115" s="103" t="s">
        <v>182</v>
      </c>
    </row>
    <row r="116" spans="1:8" s="102" customFormat="1">
      <c r="A116" s="83"/>
      <c r="B116" s="83"/>
      <c r="E116" s="194"/>
      <c r="F116" s="101"/>
      <c r="G116" s="194"/>
      <c r="H116" s="194"/>
    </row>
  </sheetData>
  <mergeCells count="83">
    <mergeCell ref="D99:E99"/>
    <mergeCell ref="G99:H99"/>
    <mergeCell ref="G80:H80"/>
    <mergeCell ref="A110:A114"/>
    <mergeCell ref="C110:D110"/>
    <mergeCell ref="D114:E114"/>
    <mergeCell ref="G114:H114"/>
    <mergeCell ref="A106:A109"/>
    <mergeCell ref="G109:H109"/>
    <mergeCell ref="A91:A94"/>
    <mergeCell ref="D94:E94"/>
    <mergeCell ref="E1:I1"/>
    <mergeCell ref="E2:I2"/>
    <mergeCell ref="E3:I3"/>
    <mergeCell ref="E4:I4"/>
    <mergeCell ref="A72:A76"/>
    <mergeCell ref="D76:E76"/>
    <mergeCell ref="G76:H76"/>
    <mergeCell ref="G90:H90"/>
    <mergeCell ref="A81:A85"/>
    <mergeCell ref="A77:A80"/>
    <mergeCell ref="D80:E80"/>
    <mergeCell ref="D85:E85"/>
    <mergeCell ref="D54:E54"/>
    <mergeCell ref="G54:H54"/>
    <mergeCell ref="A56:A60"/>
    <mergeCell ref="C56:D56"/>
    <mergeCell ref="D60:E60"/>
    <mergeCell ref="G60:H60"/>
    <mergeCell ref="C106:D106"/>
    <mergeCell ref="D109:E109"/>
    <mergeCell ref="A100:A104"/>
    <mergeCell ref="D104:E104"/>
    <mergeCell ref="G44:H44"/>
    <mergeCell ref="A45:A48"/>
    <mergeCell ref="C45:H45"/>
    <mergeCell ref="D48:E48"/>
    <mergeCell ref="G48:H48"/>
    <mergeCell ref="A41:A44"/>
    <mergeCell ref="D44:E44"/>
    <mergeCell ref="G94:H94"/>
    <mergeCell ref="G85:H85"/>
    <mergeCell ref="A86:A90"/>
    <mergeCell ref="D90:E90"/>
    <mergeCell ref="A49:A54"/>
    <mergeCell ref="G104:H104"/>
    <mergeCell ref="A33:A36"/>
    <mergeCell ref="C33:D33"/>
    <mergeCell ref="D36:E36"/>
    <mergeCell ref="G36:H36"/>
    <mergeCell ref="A37:A40"/>
    <mergeCell ref="D40:E40"/>
    <mergeCell ref="G40:H40"/>
    <mergeCell ref="A62:A66"/>
    <mergeCell ref="D66:E66"/>
    <mergeCell ref="G66:H66"/>
    <mergeCell ref="A67:A71"/>
    <mergeCell ref="D71:E71"/>
    <mergeCell ref="G71:H71"/>
    <mergeCell ref="A95:A99"/>
    <mergeCell ref="C49:G49"/>
    <mergeCell ref="A25:A28"/>
    <mergeCell ref="C25:H25"/>
    <mergeCell ref="D28:E28"/>
    <mergeCell ref="G28:H28"/>
    <mergeCell ref="A29:A32"/>
    <mergeCell ref="C29:D29"/>
    <mergeCell ref="D32:E32"/>
    <mergeCell ref="G32:H32"/>
    <mergeCell ref="G20:H20"/>
    <mergeCell ref="A6:F6"/>
    <mergeCell ref="A17:A20"/>
    <mergeCell ref="D20:E20"/>
    <mergeCell ref="A21:A24"/>
    <mergeCell ref="C21:H21"/>
    <mergeCell ref="D24:E24"/>
    <mergeCell ref="G24:H24"/>
    <mergeCell ref="A9:A12"/>
    <mergeCell ref="D12:E12"/>
    <mergeCell ref="G12:H12"/>
    <mergeCell ref="A13:A16"/>
    <mergeCell ref="D16:E16"/>
    <mergeCell ref="G16:H16"/>
  </mergeCells>
  <printOptions horizontalCentered="1"/>
  <pageMargins left="0.31496062992125984" right="0.31496062992125984" top="0.27559055118110237" bottom="0.27559055118110237" header="0.19685039370078741" footer="0.19685039370078741"/>
  <pageSetup paperSize="256" scale="61" orientation="portrait" horizontalDpi="300" verticalDpi="300" r:id="rId1"/>
  <rowBreaks count="2" manualBreakCount="2">
    <brk id="37" max="8" man="1"/>
    <brk id="6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8"/>
  <sheetViews>
    <sheetView topLeftCell="A10" workbookViewId="0">
      <selection activeCell="G24" sqref="G24"/>
    </sheetView>
  </sheetViews>
  <sheetFormatPr defaultRowHeight="15"/>
  <cols>
    <col min="1" max="1" width="3.5703125" style="236" customWidth="1"/>
    <col min="2" max="2" width="33.42578125" style="236" customWidth="1"/>
    <col min="3" max="3" width="63.7109375" style="236" customWidth="1"/>
    <col min="4" max="4" width="19.7109375" style="236" customWidth="1"/>
    <col min="5" max="5" width="17" style="236" customWidth="1"/>
    <col min="6" max="16384" width="9.140625" style="236"/>
  </cols>
  <sheetData>
    <row r="3" spans="2:5" ht="18.75">
      <c r="C3" s="235" t="s">
        <v>346</v>
      </c>
    </row>
    <row r="4" spans="2:5" ht="15.75" thickBot="1"/>
    <row r="5" spans="2:5" ht="43.5" thickBot="1">
      <c r="B5" s="234" t="s">
        <v>347</v>
      </c>
      <c r="C5" s="233" t="s">
        <v>348</v>
      </c>
      <c r="D5" s="233" t="s">
        <v>349</v>
      </c>
      <c r="E5" s="232" t="s">
        <v>350</v>
      </c>
    </row>
    <row r="6" spans="2:5">
      <c r="B6" s="231" t="s">
        <v>351</v>
      </c>
      <c r="C6" s="230"/>
      <c r="D6" s="230"/>
      <c r="E6" s="230"/>
    </row>
    <row r="7" spans="2:5" ht="75">
      <c r="B7" s="467" t="s">
        <v>352</v>
      </c>
      <c r="C7" s="229" t="s">
        <v>353</v>
      </c>
      <c r="D7" s="228">
        <v>600</v>
      </c>
      <c r="E7" s="464" t="s">
        <v>354</v>
      </c>
    </row>
    <row r="8" spans="2:5">
      <c r="B8" s="467"/>
      <c r="C8" s="227" t="s">
        <v>355</v>
      </c>
      <c r="D8" s="226">
        <v>800</v>
      </c>
      <c r="E8" s="465"/>
    </row>
    <row r="9" spans="2:5">
      <c r="B9" s="467"/>
      <c r="C9" s="227" t="s">
        <v>356</v>
      </c>
      <c r="D9" s="226">
        <v>80</v>
      </c>
      <c r="E9" s="465"/>
    </row>
    <row r="10" spans="2:5">
      <c r="B10" s="467"/>
      <c r="C10" s="225" t="s">
        <v>357</v>
      </c>
      <c r="D10" s="224">
        <v>80</v>
      </c>
      <c r="E10" s="466"/>
    </row>
    <row r="11" spans="2:5" ht="90">
      <c r="B11" s="223" t="s">
        <v>358</v>
      </c>
      <c r="C11" s="229" t="s">
        <v>359</v>
      </c>
      <c r="D11" s="228">
        <v>15</v>
      </c>
      <c r="E11" s="464" t="s">
        <v>354</v>
      </c>
    </row>
    <row r="12" spans="2:5">
      <c r="B12" s="222" t="s">
        <v>360</v>
      </c>
      <c r="C12" s="227" t="s">
        <v>355</v>
      </c>
      <c r="D12" s="226">
        <v>800</v>
      </c>
      <c r="E12" s="465"/>
    </row>
    <row r="13" spans="2:5">
      <c r="B13" s="221"/>
      <c r="C13" s="227" t="s">
        <v>356</v>
      </c>
      <c r="D13" s="226">
        <v>80</v>
      </c>
      <c r="E13" s="465"/>
    </row>
    <row r="14" spans="2:5">
      <c r="B14" s="220"/>
      <c r="C14" s="225" t="s">
        <v>357</v>
      </c>
      <c r="D14" s="224">
        <v>80</v>
      </c>
      <c r="E14" s="466"/>
    </row>
    <row r="15" spans="2:5" ht="60">
      <c r="B15" s="223" t="s">
        <v>361</v>
      </c>
      <c r="C15" s="229" t="s">
        <v>362</v>
      </c>
      <c r="D15" s="228">
        <v>560</v>
      </c>
      <c r="E15" s="464" t="s">
        <v>363</v>
      </c>
    </row>
    <row r="16" spans="2:5">
      <c r="B16" s="221"/>
      <c r="C16" s="227" t="s">
        <v>364</v>
      </c>
      <c r="D16" s="226" t="s">
        <v>365</v>
      </c>
      <c r="E16" s="465"/>
    </row>
    <row r="17" spans="2:5">
      <c r="B17" s="221"/>
      <c r="C17" s="227" t="s">
        <v>356</v>
      </c>
      <c r="D17" s="226">
        <v>80</v>
      </c>
      <c r="E17" s="465"/>
    </row>
    <row r="18" spans="2:5">
      <c r="B18" s="220"/>
      <c r="C18" s="225" t="s">
        <v>357</v>
      </c>
      <c r="D18" s="224">
        <v>80</v>
      </c>
      <c r="E18" s="466"/>
    </row>
    <row r="19" spans="2:5" ht="18.75" customHeight="1">
      <c r="B19" s="219" t="s">
        <v>366</v>
      </c>
      <c r="C19" s="218"/>
      <c r="D19" s="217"/>
      <c r="E19" s="217"/>
    </row>
    <row r="20" spans="2:5" ht="60">
      <c r="B20" s="223" t="s">
        <v>367</v>
      </c>
      <c r="C20" s="229" t="s">
        <v>368</v>
      </c>
      <c r="D20" s="228">
        <v>560</v>
      </c>
      <c r="E20" s="464" t="s">
        <v>363</v>
      </c>
    </row>
    <row r="21" spans="2:5">
      <c r="B21" s="221"/>
      <c r="C21" s="227" t="s">
        <v>369</v>
      </c>
      <c r="D21" s="226">
        <v>240</v>
      </c>
      <c r="E21" s="465"/>
    </row>
    <row r="22" spans="2:5">
      <c r="B22" s="221"/>
      <c r="C22" s="227" t="s">
        <v>356</v>
      </c>
      <c r="D22" s="226">
        <v>80</v>
      </c>
      <c r="E22" s="465"/>
    </row>
    <row r="23" spans="2:5">
      <c r="B23" s="220"/>
      <c r="C23" s="225" t="s">
        <v>357</v>
      </c>
      <c r="D23" s="224">
        <v>80</v>
      </c>
      <c r="E23" s="466"/>
    </row>
    <row r="24" spans="2:5" ht="60">
      <c r="B24" s="223" t="s">
        <v>370</v>
      </c>
      <c r="C24" s="229" t="s">
        <v>371</v>
      </c>
      <c r="D24" s="228">
        <v>560</v>
      </c>
      <c r="E24" s="464" t="s">
        <v>363</v>
      </c>
    </row>
    <row r="25" spans="2:5">
      <c r="B25" s="221"/>
      <c r="C25" s="227" t="s">
        <v>369</v>
      </c>
      <c r="D25" s="226">
        <v>240</v>
      </c>
      <c r="E25" s="465"/>
    </row>
    <row r="26" spans="2:5">
      <c r="B26" s="221"/>
      <c r="C26" s="227" t="s">
        <v>356</v>
      </c>
      <c r="D26" s="226">
        <v>80</v>
      </c>
      <c r="E26" s="465"/>
    </row>
    <row r="27" spans="2:5">
      <c r="B27" s="220"/>
      <c r="C27" s="225" t="s">
        <v>357</v>
      </c>
      <c r="D27" s="224">
        <v>80</v>
      </c>
      <c r="E27" s="466"/>
    </row>
    <row r="28" spans="2:5">
      <c r="B28" s="219" t="s">
        <v>372</v>
      </c>
      <c r="C28" s="230"/>
      <c r="D28" s="217"/>
      <c r="E28" s="217"/>
    </row>
    <row r="29" spans="2:5" ht="90">
      <c r="B29" s="470" t="s">
        <v>373</v>
      </c>
      <c r="C29" s="229" t="s">
        <v>374</v>
      </c>
      <c r="D29" s="228">
        <v>600</v>
      </c>
      <c r="E29" s="464" t="s">
        <v>375</v>
      </c>
    </row>
    <row r="30" spans="2:5">
      <c r="B30" s="471"/>
      <c r="C30" s="227" t="s">
        <v>376</v>
      </c>
      <c r="D30" s="226">
        <v>240</v>
      </c>
      <c r="E30" s="465"/>
    </row>
    <row r="31" spans="2:5">
      <c r="B31" s="471"/>
      <c r="C31" s="227" t="s">
        <v>377</v>
      </c>
      <c r="D31" s="226">
        <v>240</v>
      </c>
      <c r="E31" s="465"/>
    </row>
    <row r="32" spans="2:5">
      <c r="B32" s="471"/>
      <c r="C32" s="227" t="s">
        <v>356</v>
      </c>
      <c r="D32" s="226">
        <v>80</v>
      </c>
      <c r="E32" s="465"/>
    </row>
    <row r="33" spans="2:5">
      <c r="B33" s="472"/>
      <c r="C33" s="225" t="s">
        <v>378</v>
      </c>
      <c r="D33" s="224">
        <v>80</v>
      </c>
      <c r="E33" s="466"/>
    </row>
    <row r="34" spans="2:5" ht="90">
      <c r="B34" s="470" t="s">
        <v>379</v>
      </c>
      <c r="C34" s="229" t="s">
        <v>380</v>
      </c>
      <c r="D34" s="228">
        <v>800</v>
      </c>
      <c r="E34" s="464" t="s">
        <v>381</v>
      </c>
    </row>
    <row r="35" spans="2:5">
      <c r="B35" s="471"/>
      <c r="C35" s="227" t="s">
        <v>376</v>
      </c>
      <c r="D35" s="226">
        <v>240</v>
      </c>
      <c r="E35" s="465"/>
    </row>
    <row r="36" spans="2:5">
      <c r="B36" s="471"/>
      <c r="C36" s="227" t="s">
        <v>377</v>
      </c>
      <c r="D36" s="226">
        <v>240</v>
      </c>
      <c r="E36" s="465"/>
    </row>
    <row r="37" spans="2:5">
      <c r="B37" s="471"/>
      <c r="C37" s="227" t="s">
        <v>356</v>
      </c>
      <c r="D37" s="226">
        <v>80</v>
      </c>
      <c r="E37" s="465"/>
    </row>
    <row r="38" spans="2:5">
      <c r="B38" s="472"/>
      <c r="C38" s="225" t="s">
        <v>357</v>
      </c>
      <c r="D38" s="224">
        <v>80</v>
      </c>
      <c r="E38" s="466"/>
    </row>
    <row r="39" spans="2:5">
      <c r="B39" s="219" t="s">
        <v>205</v>
      </c>
      <c r="C39" s="218"/>
      <c r="D39" s="217"/>
      <c r="E39" s="217"/>
    </row>
    <row r="40" spans="2:5" ht="75">
      <c r="B40" s="470" t="s">
        <v>382</v>
      </c>
      <c r="C40" s="229" t="s">
        <v>383</v>
      </c>
      <c r="D40" s="228">
        <v>800</v>
      </c>
      <c r="E40" s="464" t="s">
        <v>384</v>
      </c>
    </row>
    <row r="41" spans="2:5">
      <c r="B41" s="471"/>
      <c r="C41" s="227" t="s">
        <v>385</v>
      </c>
      <c r="D41" s="226">
        <v>1000</v>
      </c>
      <c r="E41" s="465"/>
    </row>
    <row r="42" spans="2:5">
      <c r="B42" s="471"/>
      <c r="C42" s="227" t="s">
        <v>356</v>
      </c>
      <c r="D42" s="226">
        <v>80</v>
      </c>
      <c r="E42" s="465"/>
    </row>
    <row r="43" spans="2:5">
      <c r="B43" s="472"/>
      <c r="C43" s="225" t="s">
        <v>357</v>
      </c>
      <c r="D43" s="224">
        <v>80</v>
      </c>
      <c r="E43" s="466"/>
    </row>
    <row r="44" spans="2:5">
      <c r="B44" s="219" t="s">
        <v>386</v>
      </c>
      <c r="C44" s="230"/>
      <c r="D44" s="217"/>
      <c r="E44" s="217"/>
    </row>
    <row r="45" spans="2:5">
      <c r="B45" s="216" t="s">
        <v>387</v>
      </c>
      <c r="C45" s="215" t="s">
        <v>388</v>
      </c>
      <c r="D45" s="214">
        <v>240</v>
      </c>
      <c r="E45" s="214">
        <v>240</v>
      </c>
    </row>
    <row r="46" spans="2:5" ht="28.5" customHeight="1">
      <c r="B46" s="468" t="s">
        <v>291</v>
      </c>
      <c r="C46" s="468"/>
      <c r="D46" s="217"/>
      <c r="E46" s="217"/>
    </row>
    <row r="47" spans="2:5">
      <c r="B47" s="216" t="s">
        <v>389</v>
      </c>
      <c r="C47" s="215" t="s">
        <v>190</v>
      </c>
      <c r="D47" s="214">
        <v>80</v>
      </c>
      <c r="E47" s="214"/>
    </row>
    <row r="48" spans="2:5" ht="28.5">
      <c r="B48" s="216" t="s">
        <v>390</v>
      </c>
      <c r="C48" s="213" t="s">
        <v>391</v>
      </c>
      <c r="D48" s="214">
        <v>80</v>
      </c>
      <c r="E48" s="214"/>
    </row>
    <row r="49" spans="1:5">
      <c r="B49" s="216" t="s">
        <v>392</v>
      </c>
      <c r="C49" s="215" t="s">
        <v>393</v>
      </c>
      <c r="D49" s="214">
        <v>80</v>
      </c>
      <c r="E49" s="214"/>
    </row>
    <row r="51" spans="1:5">
      <c r="B51" s="212" t="s">
        <v>394</v>
      </c>
    </row>
    <row r="52" spans="1:5">
      <c r="A52" s="211">
        <v>1</v>
      </c>
      <c r="B52" s="210" t="s">
        <v>395</v>
      </c>
      <c r="C52" s="209">
        <v>0.2</v>
      </c>
    </row>
    <row r="53" spans="1:5">
      <c r="A53" s="211">
        <v>2</v>
      </c>
      <c r="B53" s="210" t="s">
        <v>396</v>
      </c>
      <c r="C53" s="209">
        <v>0.3</v>
      </c>
    </row>
    <row r="54" spans="1:5">
      <c r="A54" s="211">
        <v>4</v>
      </c>
      <c r="B54" s="210" t="s">
        <v>397</v>
      </c>
      <c r="C54" s="209">
        <v>0.15</v>
      </c>
    </row>
    <row r="55" spans="1:5">
      <c r="A55" s="211">
        <v>5</v>
      </c>
      <c r="B55" s="210" t="s">
        <v>398</v>
      </c>
      <c r="C55" s="209">
        <v>0.15</v>
      </c>
    </row>
    <row r="56" spans="1:5">
      <c r="A56" s="211">
        <v>6</v>
      </c>
      <c r="B56" s="210" t="s">
        <v>399</v>
      </c>
      <c r="C56" s="209">
        <v>0.3</v>
      </c>
    </row>
    <row r="57" spans="1:5">
      <c r="A57" s="211">
        <v>7</v>
      </c>
      <c r="B57" s="210" t="s">
        <v>400</v>
      </c>
      <c r="C57" s="209">
        <v>0.15</v>
      </c>
    </row>
    <row r="58" spans="1:5" ht="26.25">
      <c r="A58" s="211">
        <v>8</v>
      </c>
      <c r="B58" s="208" t="s">
        <v>401</v>
      </c>
      <c r="C58" s="207" t="s">
        <v>402</v>
      </c>
    </row>
    <row r="59" spans="1:5" ht="39" customHeight="1">
      <c r="A59" s="211">
        <v>9</v>
      </c>
      <c r="B59" s="469" t="s">
        <v>403</v>
      </c>
      <c r="C59" s="469"/>
    </row>
    <row r="60" spans="1:5">
      <c r="B60" s="210"/>
    </row>
    <row r="61" spans="1:5">
      <c r="B61" s="210"/>
    </row>
    <row r="62" spans="1:5">
      <c r="B62" s="210"/>
    </row>
    <row r="63" spans="1:5">
      <c r="B63" s="230"/>
    </row>
    <row r="65" spans="2:2">
      <c r="B65" s="212"/>
    </row>
    <row r="66" spans="2:2">
      <c r="B66" s="212"/>
    </row>
    <row r="67" spans="2:2">
      <c r="B67" s="212"/>
    </row>
    <row r="68" spans="2:2">
      <c r="B68" s="212"/>
    </row>
  </sheetData>
  <mergeCells count="14">
    <mergeCell ref="B46:C46"/>
    <mergeCell ref="B59:C59"/>
    <mergeCell ref="B29:B33"/>
    <mergeCell ref="E29:E33"/>
    <mergeCell ref="B34:B38"/>
    <mergeCell ref="E34:E38"/>
    <mergeCell ref="B40:B43"/>
    <mergeCell ref="E40:E43"/>
    <mergeCell ref="E24:E27"/>
    <mergeCell ref="B7:B10"/>
    <mergeCell ref="E7:E10"/>
    <mergeCell ref="E11:E14"/>
    <mergeCell ref="E15:E18"/>
    <mergeCell ref="E20:E23"/>
  </mergeCells>
  <pageMargins left="0.7" right="0.7" top="0.75" bottom="0.75" header="0.3" footer="0.3"/>
  <pageSetup paperSize="256" scale="63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AV108"/>
  <sheetViews>
    <sheetView showGridLines="0" workbookViewId="0">
      <pane xSplit="3" ySplit="7" topLeftCell="D8" activePane="bottomRight" state="frozen"/>
      <selection activeCell="I39" sqref="I39"/>
      <selection pane="topRight" activeCell="I39" sqref="I39"/>
      <selection pane="bottomLeft" activeCell="I39" sqref="I39"/>
      <selection pane="bottomRight" activeCell="P20" sqref="P20"/>
    </sheetView>
  </sheetViews>
  <sheetFormatPr defaultColWidth="9.140625" defaultRowHeight="11.25"/>
  <cols>
    <col min="1" max="1" width="46.28515625" style="7" customWidth="1"/>
    <col min="2" max="2" width="22.7109375" style="7" customWidth="1"/>
    <col min="3" max="3" width="8.42578125" style="9" bestFit="1" customWidth="1"/>
    <col min="4" max="4" width="8.85546875" style="9" customWidth="1"/>
    <col min="5" max="5" width="11.5703125" style="76" customWidth="1"/>
    <col min="6" max="6" width="9" style="9" bestFit="1" customWidth="1"/>
    <col min="7" max="8" width="8.5703125" style="9" bestFit="1" customWidth="1"/>
    <col min="9" max="9" width="10" style="6" customWidth="1"/>
    <col min="10" max="10" width="5" style="6" hidden="1" customWidth="1"/>
    <col min="11" max="11" width="7.7109375" style="6" hidden="1" customWidth="1"/>
    <col min="12" max="16384" width="9.140625" style="6"/>
  </cols>
  <sheetData>
    <row r="1" spans="1:11" s="4" customFormat="1" ht="12.75" customHeight="1">
      <c r="A1" s="423" t="s">
        <v>53</v>
      </c>
      <c r="B1" s="423"/>
      <c r="C1" s="423"/>
      <c r="D1" s="423"/>
      <c r="E1" s="371" t="s">
        <v>549</v>
      </c>
      <c r="F1" s="371"/>
      <c r="G1" s="371"/>
      <c r="H1" s="371"/>
      <c r="I1" s="371"/>
      <c r="J1" s="29"/>
      <c r="K1" s="29"/>
    </row>
    <row r="2" spans="1:11" customFormat="1" ht="14.25" customHeight="1">
      <c r="A2" s="423"/>
      <c r="B2" s="423"/>
      <c r="C2" s="423"/>
      <c r="D2" s="423"/>
      <c r="E2" s="372" t="s">
        <v>550</v>
      </c>
      <c r="F2" s="372"/>
      <c r="G2" s="372"/>
      <c r="H2" s="372"/>
      <c r="I2" s="372"/>
      <c r="J2" s="30"/>
      <c r="K2" s="30"/>
    </row>
    <row r="3" spans="1:11" customFormat="1" ht="14.25" customHeight="1">
      <c r="A3" s="423"/>
      <c r="B3" s="423"/>
      <c r="C3" s="423"/>
      <c r="D3" s="423"/>
      <c r="E3" s="373" t="s">
        <v>551</v>
      </c>
      <c r="F3" s="373"/>
      <c r="G3" s="373"/>
      <c r="H3" s="373"/>
      <c r="I3" s="373"/>
      <c r="J3" s="30"/>
      <c r="K3" s="30"/>
    </row>
    <row r="4" spans="1:11" s="4" customFormat="1" ht="12.75" customHeight="1">
      <c r="A4" s="423"/>
      <c r="B4" s="423"/>
      <c r="C4" s="423"/>
      <c r="D4" s="423"/>
      <c r="E4" s="372" t="s">
        <v>552</v>
      </c>
      <c r="F4" s="372"/>
      <c r="G4" s="372"/>
      <c r="H4" s="372"/>
      <c r="I4" s="372"/>
      <c r="J4" s="30"/>
      <c r="K4" s="30"/>
    </row>
    <row r="5" spans="1:11" s="4" customFormat="1" ht="12.75" customHeight="1">
      <c r="A5" s="476"/>
      <c r="B5" s="476"/>
      <c r="C5" s="476"/>
      <c r="D5" s="476"/>
      <c r="E5" s="96"/>
      <c r="F5" s="58"/>
      <c r="G5" s="58"/>
      <c r="I5" s="294" t="s">
        <v>425</v>
      </c>
      <c r="J5" s="272"/>
      <c r="K5" s="272"/>
    </row>
    <row r="6" spans="1:11" ht="45">
      <c r="A6" s="376" t="s">
        <v>77</v>
      </c>
      <c r="B6" s="377"/>
      <c r="C6" s="27" t="s">
        <v>65</v>
      </c>
      <c r="D6" s="8" t="s">
        <v>66</v>
      </c>
      <c r="E6" s="295" t="s">
        <v>300</v>
      </c>
      <c r="F6" s="296" t="s">
        <v>5</v>
      </c>
      <c r="G6" s="62" t="s">
        <v>3</v>
      </c>
      <c r="H6" s="296" t="s">
        <v>4</v>
      </c>
      <c r="I6" s="27" t="s">
        <v>69</v>
      </c>
      <c r="J6" s="8" t="s">
        <v>31</v>
      </c>
      <c r="K6" s="10" t="s">
        <v>30</v>
      </c>
    </row>
    <row r="7" spans="1:11" s="13" customFormat="1" ht="19.5" customHeight="1">
      <c r="A7" s="249" t="s">
        <v>29</v>
      </c>
      <c r="B7" s="249"/>
      <c r="C7" s="249"/>
      <c r="D7" s="249"/>
      <c r="E7" s="260"/>
      <c r="F7" s="249"/>
      <c r="G7" s="249"/>
      <c r="H7" s="249"/>
      <c r="I7" s="64"/>
      <c r="J7" s="63"/>
      <c r="K7" s="63"/>
    </row>
    <row r="8" spans="1:11" s="13" customFormat="1" ht="21" customHeight="1">
      <c r="A8" s="414" t="s">
        <v>493</v>
      </c>
      <c r="B8" s="477" t="s">
        <v>248</v>
      </c>
      <c r="C8" s="317" t="s">
        <v>153</v>
      </c>
      <c r="D8" s="479" t="s">
        <v>154</v>
      </c>
      <c r="E8" s="245">
        <v>2270</v>
      </c>
      <c r="F8" s="25">
        <f t="shared" ref="F8:F19" si="0">E8/J8</f>
        <v>504.44444444444446</v>
      </c>
      <c r="G8" s="193">
        <v>12</v>
      </c>
      <c r="H8" s="253">
        <f>E8/G8</f>
        <v>189.16666666666666</v>
      </c>
      <c r="I8" s="286">
        <v>80</v>
      </c>
      <c r="J8" s="286">
        <v>4.5</v>
      </c>
      <c r="K8" s="65">
        <v>0.35</v>
      </c>
    </row>
    <row r="9" spans="1:11" s="13" customFormat="1" ht="21" customHeight="1">
      <c r="A9" s="389"/>
      <c r="B9" s="478"/>
      <c r="C9" s="286" t="s">
        <v>127</v>
      </c>
      <c r="D9" s="480"/>
      <c r="E9" s="245">
        <v>4320</v>
      </c>
      <c r="F9" s="25">
        <f t="shared" si="0"/>
        <v>480</v>
      </c>
      <c r="G9" s="252">
        <v>24</v>
      </c>
      <c r="H9" s="253">
        <f>E9/G9</f>
        <v>180</v>
      </c>
      <c r="I9" s="286">
        <v>44</v>
      </c>
      <c r="J9" s="286">
        <v>9</v>
      </c>
      <c r="K9" s="65">
        <v>0.35</v>
      </c>
    </row>
    <row r="10" spans="1:11" s="13" customFormat="1" ht="12.75">
      <c r="A10" s="400" t="s">
        <v>323</v>
      </c>
      <c r="B10" s="388"/>
      <c r="C10" s="286" t="s">
        <v>100</v>
      </c>
      <c r="D10" s="382" t="s">
        <v>12</v>
      </c>
      <c r="E10" s="245">
        <v>2580</v>
      </c>
      <c r="F10" s="25">
        <f t="shared" si="0"/>
        <v>368.57142857142856</v>
      </c>
      <c r="G10" s="252">
        <f t="shared" ref="G10:G19" si="1">J10/K10</f>
        <v>2</v>
      </c>
      <c r="H10" s="253">
        <f t="shared" ref="H10:H19" si="2">E10/G10</f>
        <v>1290</v>
      </c>
      <c r="I10" s="286">
        <v>80</v>
      </c>
      <c r="J10" s="286">
        <v>7</v>
      </c>
      <c r="K10" s="65">
        <v>3.5</v>
      </c>
    </row>
    <row r="11" spans="1:11" s="13" customFormat="1" ht="12.75">
      <c r="A11" s="389"/>
      <c r="B11" s="390"/>
      <c r="C11" s="286" t="s">
        <v>93</v>
      </c>
      <c r="D11" s="384"/>
      <c r="E11" s="245">
        <v>4630</v>
      </c>
      <c r="F11" s="25">
        <f t="shared" si="0"/>
        <v>308.66666666666669</v>
      </c>
      <c r="G11" s="252">
        <f t="shared" si="1"/>
        <v>4.2857142857142856</v>
      </c>
      <c r="H11" s="253">
        <f t="shared" si="2"/>
        <v>1080.3333333333333</v>
      </c>
      <c r="I11" s="286">
        <v>44</v>
      </c>
      <c r="J11" s="286">
        <v>15</v>
      </c>
      <c r="K11" s="65">
        <v>3.5</v>
      </c>
    </row>
    <row r="12" spans="1:11" s="13" customFormat="1" ht="17.25" customHeight="1">
      <c r="A12" s="473" t="s">
        <v>330</v>
      </c>
      <c r="B12" s="492" t="s">
        <v>512</v>
      </c>
      <c r="C12" s="286" t="s">
        <v>14</v>
      </c>
      <c r="D12" s="383" t="s">
        <v>62</v>
      </c>
      <c r="E12" s="245">
        <v>940</v>
      </c>
      <c r="F12" s="25">
        <f t="shared" si="0"/>
        <v>235</v>
      </c>
      <c r="G12" s="252">
        <f t="shared" si="1"/>
        <v>20</v>
      </c>
      <c r="H12" s="253">
        <f t="shared" si="2"/>
        <v>47</v>
      </c>
      <c r="I12" s="286">
        <v>80</v>
      </c>
      <c r="J12" s="286">
        <v>4</v>
      </c>
      <c r="K12" s="65">
        <v>0.2</v>
      </c>
    </row>
    <row r="13" spans="1:11" s="13" customFormat="1" ht="17.25" customHeight="1">
      <c r="A13" s="396"/>
      <c r="B13" s="493"/>
      <c r="C13" s="286" t="s">
        <v>19</v>
      </c>
      <c r="D13" s="384"/>
      <c r="E13" s="245">
        <v>3190</v>
      </c>
      <c r="F13" s="25">
        <f t="shared" si="0"/>
        <v>187.64705882352942</v>
      </c>
      <c r="G13" s="252">
        <f t="shared" si="1"/>
        <v>85</v>
      </c>
      <c r="H13" s="253">
        <f t="shared" si="2"/>
        <v>37.529411764705884</v>
      </c>
      <c r="I13" s="286">
        <v>44</v>
      </c>
      <c r="J13" s="286">
        <v>17</v>
      </c>
      <c r="K13" s="65">
        <v>0.2</v>
      </c>
    </row>
    <row r="14" spans="1:11" s="13" customFormat="1" ht="17.25" customHeight="1">
      <c r="A14" s="396"/>
      <c r="B14" s="494" t="s">
        <v>513</v>
      </c>
      <c r="C14" s="286" t="s">
        <v>94</v>
      </c>
      <c r="D14" s="383" t="s">
        <v>62</v>
      </c>
      <c r="E14" s="245">
        <v>830</v>
      </c>
      <c r="F14" s="25">
        <f t="shared" si="0"/>
        <v>237.14285714285714</v>
      </c>
      <c r="G14" s="252">
        <f t="shared" si="1"/>
        <v>17.5</v>
      </c>
      <c r="H14" s="253">
        <f>E14/G14</f>
        <v>47.428571428571431</v>
      </c>
      <c r="I14" s="286">
        <v>80</v>
      </c>
      <c r="J14" s="286">
        <v>3.5</v>
      </c>
      <c r="K14" s="65">
        <v>0.2</v>
      </c>
    </row>
    <row r="15" spans="1:11" s="13" customFormat="1" ht="17.25" customHeight="1">
      <c r="A15" s="474"/>
      <c r="B15" s="494"/>
      <c r="C15" s="286" t="s">
        <v>158</v>
      </c>
      <c r="D15" s="384"/>
      <c r="E15" s="245">
        <v>2990</v>
      </c>
      <c r="F15" s="25">
        <f t="shared" si="0"/>
        <v>186.875</v>
      </c>
      <c r="G15" s="252">
        <f t="shared" si="1"/>
        <v>80</v>
      </c>
      <c r="H15" s="253">
        <f>E15/G15</f>
        <v>37.375</v>
      </c>
      <c r="I15" s="286">
        <v>44</v>
      </c>
      <c r="J15" s="286">
        <v>16</v>
      </c>
      <c r="K15" s="65">
        <v>0.2</v>
      </c>
    </row>
    <row r="16" spans="1:11" s="13" customFormat="1" ht="12.75">
      <c r="A16" s="473" t="s">
        <v>331</v>
      </c>
      <c r="B16" s="395"/>
      <c r="C16" s="286" t="s">
        <v>14</v>
      </c>
      <c r="D16" s="383" t="s">
        <v>15</v>
      </c>
      <c r="E16" s="245">
        <v>1350</v>
      </c>
      <c r="F16" s="25">
        <f t="shared" si="0"/>
        <v>337.5</v>
      </c>
      <c r="G16" s="252">
        <f t="shared" si="1"/>
        <v>10</v>
      </c>
      <c r="H16" s="253">
        <f t="shared" si="2"/>
        <v>135</v>
      </c>
      <c r="I16" s="286">
        <v>80</v>
      </c>
      <c r="J16" s="286">
        <v>4</v>
      </c>
      <c r="K16" s="65">
        <v>0.4</v>
      </c>
    </row>
    <row r="17" spans="1:11" s="13" customFormat="1" ht="12.75">
      <c r="A17" s="474"/>
      <c r="B17" s="475"/>
      <c r="C17" s="286" t="s">
        <v>16</v>
      </c>
      <c r="D17" s="384"/>
      <c r="E17" s="245">
        <v>3180</v>
      </c>
      <c r="F17" s="25">
        <f t="shared" si="0"/>
        <v>318</v>
      </c>
      <c r="G17" s="252">
        <f t="shared" si="1"/>
        <v>25</v>
      </c>
      <c r="H17" s="253">
        <f t="shared" si="2"/>
        <v>127.2</v>
      </c>
      <c r="I17" s="286">
        <v>44</v>
      </c>
      <c r="J17" s="286">
        <v>10</v>
      </c>
      <c r="K17" s="65">
        <v>0.4</v>
      </c>
    </row>
    <row r="18" spans="1:11" s="13" customFormat="1" ht="12.75">
      <c r="A18" s="473" t="s">
        <v>332</v>
      </c>
      <c r="B18" s="395"/>
      <c r="C18" s="286" t="s">
        <v>20</v>
      </c>
      <c r="D18" s="383" t="s">
        <v>63</v>
      </c>
      <c r="E18" s="245">
        <v>340</v>
      </c>
      <c r="F18" s="25">
        <f t="shared" si="0"/>
        <v>340</v>
      </c>
      <c r="G18" s="252">
        <f t="shared" si="1"/>
        <v>12.5</v>
      </c>
      <c r="H18" s="253">
        <f t="shared" si="2"/>
        <v>27.2</v>
      </c>
      <c r="I18" s="286">
        <v>420</v>
      </c>
      <c r="J18" s="286">
        <v>1</v>
      </c>
      <c r="K18" s="65">
        <v>0.08</v>
      </c>
    </row>
    <row r="19" spans="1:11" s="13" customFormat="1" ht="12.75">
      <c r="A19" s="474"/>
      <c r="B19" s="475"/>
      <c r="C19" s="286" t="s">
        <v>21</v>
      </c>
      <c r="D19" s="384"/>
      <c r="E19" s="245">
        <v>780</v>
      </c>
      <c r="F19" s="25">
        <f t="shared" si="0"/>
        <v>312</v>
      </c>
      <c r="G19" s="252">
        <f t="shared" si="1"/>
        <v>31.25</v>
      </c>
      <c r="H19" s="253">
        <f t="shared" si="2"/>
        <v>24.96</v>
      </c>
      <c r="I19" s="286">
        <v>210</v>
      </c>
      <c r="J19" s="286">
        <v>2.5</v>
      </c>
      <c r="K19" s="65">
        <v>0.08</v>
      </c>
    </row>
    <row r="20" spans="1:11" s="13" customFormat="1" ht="19.5" customHeight="1">
      <c r="A20" s="249" t="s">
        <v>7</v>
      </c>
      <c r="B20" s="250"/>
      <c r="C20" s="250"/>
      <c r="D20" s="250"/>
      <c r="E20" s="239"/>
      <c r="F20" s="250"/>
      <c r="G20" s="250"/>
      <c r="H20" s="250"/>
      <c r="I20" s="74"/>
      <c r="J20" s="74"/>
      <c r="K20" s="74"/>
    </row>
    <row r="21" spans="1:11" s="13" customFormat="1" ht="22.5" customHeight="1">
      <c r="A21" s="495" t="s">
        <v>494</v>
      </c>
      <c r="B21" s="318" t="s">
        <v>510</v>
      </c>
      <c r="C21" s="481" t="s">
        <v>93</v>
      </c>
      <c r="D21" s="237" t="s">
        <v>12</v>
      </c>
      <c r="E21" s="245">
        <v>1295</v>
      </c>
      <c r="F21" s="483">
        <f>E21/J21</f>
        <v>86.333333333333329</v>
      </c>
      <c r="G21" s="252">
        <f t="shared" ref="G21:G36" si="3">J21/K21</f>
        <v>4.2857142857142856</v>
      </c>
      <c r="H21" s="253">
        <f>E21/G21</f>
        <v>302.16666666666669</v>
      </c>
      <c r="I21" s="485">
        <v>44</v>
      </c>
      <c r="J21" s="286">
        <v>15</v>
      </c>
      <c r="K21" s="237" t="s">
        <v>345</v>
      </c>
    </row>
    <row r="22" spans="1:11" s="13" customFormat="1" ht="22.5" customHeight="1">
      <c r="A22" s="497"/>
      <c r="B22" s="318" t="s">
        <v>511</v>
      </c>
      <c r="C22" s="482"/>
      <c r="D22" s="286" t="s">
        <v>11</v>
      </c>
      <c r="E22" s="245">
        <v>1295</v>
      </c>
      <c r="F22" s="486"/>
      <c r="G22" s="252">
        <f t="shared" si="3"/>
        <v>5</v>
      </c>
      <c r="H22" s="253">
        <f>E21/G22</f>
        <v>259</v>
      </c>
      <c r="I22" s="485"/>
      <c r="J22" s="286">
        <v>15</v>
      </c>
      <c r="K22" s="286">
        <v>3</v>
      </c>
    </row>
    <row r="23" spans="1:11" s="169" customFormat="1" ht="37.5">
      <c r="A23" s="287" t="s">
        <v>495</v>
      </c>
      <c r="B23" s="288" t="s">
        <v>344</v>
      </c>
      <c r="C23" s="286" t="s">
        <v>93</v>
      </c>
      <c r="D23" s="183" t="s">
        <v>280</v>
      </c>
      <c r="E23" s="245">
        <v>1990</v>
      </c>
      <c r="F23" s="25">
        <f>E23/J23</f>
        <v>132.66666666666666</v>
      </c>
      <c r="G23" s="252">
        <f t="shared" si="3"/>
        <v>15</v>
      </c>
      <c r="H23" s="253">
        <f>E23/G23</f>
        <v>132.66666666666666</v>
      </c>
      <c r="I23" s="286">
        <v>44</v>
      </c>
      <c r="J23" s="286">
        <v>15</v>
      </c>
      <c r="K23" s="65">
        <v>1</v>
      </c>
    </row>
    <row r="24" spans="1:11" s="13" customFormat="1" ht="37.5" customHeight="1">
      <c r="A24" s="261" t="s">
        <v>496</v>
      </c>
      <c r="B24" s="318" t="s">
        <v>497</v>
      </c>
      <c r="C24" s="286" t="s">
        <v>8</v>
      </c>
      <c r="D24" s="183" t="s">
        <v>301</v>
      </c>
      <c r="E24" s="245">
        <v>2190</v>
      </c>
      <c r="F24" s="25">
        <f>E24/J24</f>
        <v>109.5</v>
      </c>
      <c r="G24" s="252">
        <f t="shared" si="3"/>
        <v>4.6511627906976747</v>
      </c>
      <c r="H24" s="253">
        <f>E24/G24</f>
        <v>470.84999999999997</v>
      </c>
      <c r="I24" s="286">
        <v>36</v>
      </c>
      <c r="J24" s="286">
        <v>20</v>
      </c>
      <c r="K24" s="286">
        <v>4.3</v>
      </c>
    </row>
    <row r="25" spans="1:11" s="13" customFormat="1" ht="25.5" customHeight="1">
      <c r="A25" s="261" t="s">
        <v>498</v>
      </c>
      <c r="B25" s="248" t="s">
        <v>89</v>
      </c>
      <c r="C25" s="286" t="s">
        <v>8</v>
      </c>
      <c r="D25" s="286" t="s">
        <v>9</v>
      </c>
      <c r="E25" s="245">
        <v>3790</v>
      </c>
      <c r="F25" s="25">
        <f>E25/J25</f>
        <v>189.5</v>
      </c>
      <c r="G25" s="252">
        <f t="shared" si="3"/>
        <v>11.111111111111111</v>
      </c>
      <c r="H25" s="253">
        <f>E25/G25</f>
        <v>341.1</v>
      </c>
      <c r="I25" s="286">
        <v>36</v>
      </c>
      <c r="J25" s="286">
        <v>20</v>
      </c>
      <c r="K25" s="286">
        <v>1.8</v>
      </c>
    </row>
    <row r="26" spans="1:11" s="13" customFormat="1" ht="17.25" customHeight="1">
      <c r="A26" s="495" t="s">
        <v>509</v>
      </c>
      <c r="B26" s="248" t="s">
        <v>321</v>
      </c>
      <c r="C26" s="481" t="s">
        <v>93</v>
      </c>
      <c r="D26" s="237" t="s">
        <v>12</v>
      </c>
      <c r="E26" s="245">
        <v>3220</v>
      </c>
      <c r="F26" s="483">
        <f>E26/J26</f>
        <v>214.66666666666666</v>
      </c>
      <c r="G26" s="252">
        <f t="shared" si="3"/>
        <v>5</v>
      </c>
      <c r="H26" s="253">
        <f>E26/G26</f>
        <v>644</v>
      </c>
      <c r="I26" s="485">
        <v>36</v>
      </c>
      <c r="J26" s="286">
        <v>15</v>
      </c>
      <c r="K26" s="237">
        <v>3</v>
      </c>
    </row>
    <row r="27" spans="1:11" s="13" customFormat="1" ht="17.25" customHeight="1">
      <c r="A27" s="496"/>
      <c r="B27" s="248" t="s">
        <v>322</v>
      </c>
      <c r="C27" s="482"/>
      <c r="D27" s="286" t="s">
        <v>11</v>
      </c>
      <c r="E27" s="245">
        <v>3220</v>
      </c>
      <c r="F27" s="486"/>
      <c r="G27" s="252">
        <f t="shared" si="3"/>
        <v>6</v>
      </c>
      <c r="H27" s="253">
        <f>E26/G27</f>
        <v>536.66666666666663</v>
      </c>
      <c r="I27" s="485"/>
      <c r="J27" s="286">
        <v>15</v>
      </c>
      <c r="K27" s="286">
        <v>2.5</v>
      </c>
    </row>
    <row r="28" spans="1:11" s="13" customFormat="1" ht="12.75" customHeight="1">
      <c r="A28" s="496"/>
      <c r="B28" s="248" t="s">
        <v>321</v>
      </c>
      <c r="C28" s="481" t="s">
        <v>10</v>
      </c>
      <c r="D28" s="237" t="s">
        <v>12</v>
      </c>
      <c r="E28" s="245">
        <v>4890</v>
      </c>
      <c r="F28" s="483">
        <f>E28/J28</f>
        <v>195.6</v>
      </c>
      <c r="G28" s="252">
        <f t="shared" si="3"/>
        <v>8.3333333333333339</v>
      </c>
      <c r="H28" s="253">
        <f>E28/G28</f>
        <v>586.79999999999995</v>
      </c>
      <c r="I28" s="485">
        <v>36</v>
      </c>
      <c r="J28" s="286">
        <v>25</v>
      </c>
      <c r="K28" s="237">
        <v>3</v>
      </c>
    </row>
    <row r="29" spans="1:11" s="13" customFormat="1" ht="12.75">
      <c r="A29" s="497"/>
      <c r="B29" s="248" t="s">
        <v>322</v>
      </c>
      <c r="C29" s="482"/>
      <c r="D29" s="286" t="s">
        <v>11</v>
      </c>
      <c r="E29" s="245">
        <v>4890</v>
      </c>
      <c r="F29" s="486"/>
      <c r="G29" s="252">
        <f t="shared" si="3"/>
        <v>10</v>
      </c>
      <c r="H29" s="253">
        <f>E28/G29</f>
        <v>489</v>
      </c>
      <c r="I29" s="485"/>
      <c r="J29" s="286">
        <v>25</v>
      </c>
      <c r="K29" s="286">
        <v>2.5</v>
      </c>
    </row>
    <row r="30" spans="1:11" s="13" customFormat="1" ht="12.75">
      <c r="A30" s="495" t="s">
        <v>499</v>
      </c>
      <c r="B30" s="248" t="s">
        <v>90</v>
      </c>
      <c r="C30" s="481" t="s">
        <v>10</v>
      </c>
      <c r="D30" s="286" t="s">
        <v>12</v>
      </c>
      <c r="E30" s="245">
        <v>3190</v>
      </c>
      <c r="F30" s="483">
        <f>E30/J30</f>
        <v>127.6</v>
      </c>
      <c r="G30" s="252">
        <f t="shared" si="3"/>
        <v>8.3333333333333339</v>
      </c>
      <c r="H30" s="253">
        <f>E30/G30</f>
        <v>382.79999999999995</v>
      </c>
      <c r="I30" s="485">
        <v>36</v>
      </c>
      <c r="J30" s="286">
        <v>25</v>
      </c>
      <c r="K30" s="286">
        <v>3</v>
      </c>
    </row>
    <row r="31" spans="1:11" s="13" customFormat="1" ht="12.75">
      <c r="A31" s="496"/>
      <c r="B31" s="248" t="s">
        <v>91</v>
      </c>
      <c r="C31" s="491"/>
      <c r="D31" s="286" t="s">
        <v>11</v>
      </c>
      <c r="E31" s="245">
        <v>3190</v>
      </c>
      <c r="F31" s="484"/>
      <c r="G31" s="252">
        <f t="shared" si="3"/>
        <v>10</v>
      </c>
      <c r="H31" s="253">
        <f>E30/G31</f>
        <v>319</v>
      </c>
      <c r="I31" s="485"/>
      <c r="J31" s="286">
        <v>25</v>
      </c>
      <c r="K31" s="286">
        <v>2.5</v>
      </c>
    </row>
    <row r="32" spans="1:11" s="13" customFormat="1" ht="12.75">
      <c r="A32" s="497"/>
      <c r="B32" s="248" t="s">
        <v>89</v>
      </c>
      <c r="C32" s="482"/>
      <c r="D32" s="286" t="s">
        <v>9</v>
      </c>
      <c r="E32" s="245">
        <v>3190</v>
      </c>
      <c r="F32" s="486"/>
      <c r="G32" s="252">
        <f t="shared" si="3"/>
        <v>13.888888888888889</v>
      </c>
      <c r="H32" s="253">
        <f>E30/G32</f>
        <v>229.68</v>
      </c>
      <c r="I32" s="485"/>
      <c r="J32" s="286">
        <v>25</v>
      </c>
      <c r="K32" s="286">
        <v>1.8</v>
      </c>
    </row>
    <row r="33" spans="1:11" s="13" customFormat="1" ht="30" customHeight="1">
      <c r="A33" s="261" t="s">
        <v>500</v>
      </c>
      <c r="B33" s="248" t="s">
        <v>501</v>
      </c>
      <c r="C33" s="286" t="s">
        <v>10</v>
      </c>
      <c r="D33" s="286" t="s">
        <v>13</v>
      </c>
      <c r="E33" s="245">
        <v>3190</v>
      </c>
      <c r="F33" s="25">
        <f>E33/J33</f>
        <v>127.6</v>
      </c>
      <c r="G33" s="252">
        <f t="shared" si="3"/>
        <v>18.518518518518519</v>
      </c>
      <c r="H33" s="253">
        <f>E33/G33</f>
        <v>172.26</v>
      </c>
      <c r="I33" s="286">
        <v>36</v>
      </c>
      <c r="J33" s="286">
        <v>25</v>
      </c>
      <c r="K33" s="286">
        <v>1.35</v>
      </c>
    </row>
    <row r="34" spans="1:11" s="13" customFormat="1" ht="12.75">
      <c r="A34" s="434" t="s">
        <v>502</v>
      </c>
      <c r="B34" s="248" t="s">
        <v>90</v>
      </c>
      <c r="C34" s="481" t="s">
        <v>8</v>
      </c>
      <c r="D34" s="286" t="s">
        <v>12</v>
      </c>
      <c r="E34" s="245">
        <v>2650</v>
      </c>
      <c r="F34" s="483">
        <f>E34/J34</f>
        <v>132.5</v>
      </c>
      <c r="G34" s="252">
        <f t="shared" si="3"/>
        <v>6.666666666666667</v>
      </c>
      <c r="H34" s="253">
        <f>E34/G34</f>
        <v>397.5</v>
      </c>
      <c r="I34" s="485">
        <v>36</v>
      </c>
      <c r="J34" s="286">
        <v>20</v>
      </c>
      <c r="K34" s="286">
        <v>3</v>
      </c>
    </row>
    <row r="35" spans="1:11" s="13" customFormat="1" ht="12.75">
      <c r="A35" s="435"/>
      <c r="B35" s="248" t="s">
        <v>91</v>
      </c>
      <c r="C35" s="491"/>
      <c r="D35" s="286" t="s">
        <v>11</v>
      </c>
      <c r="E35" s="245">
        <v>2650</v>
      </c>
      <c r="F35" s="484"/>
      <c r="G35" s="252">
        <f t="shared" si="3"/>
        <v>8</v>
      </c>
      <c r="H35" s="253">
        <f>E34/G35</f>
        <v>331.25</v>
      </c>
      <c r="I35" s="485"/>
      <c r="J35" s="286">
        <v>20</v>
      </c>
      <c r="K35" s="286">
        <v>2.5</v>
      </c>
    </row>
    <row r="36" spans="1:11" s="169" customFormat="1" ht="12.75">
      <c r="A36" s="436"/>
      <c r="B36" s="248" t="s">
        <v>89</v>
      </c>
      <c r="C36" s="482"/>
      <c r="D36" s="286" t="s">
        <v>9</v>
      </c>
      <c r="E36" s="245">
        <v>2650</v>
      </c>
      <c r="F36" s="486"/>
      <c r="G36" s="252">
        <f t="shared" si="3"/>
        <v>11.111111111111111</v>
      </c>
      <c r="H36" s="253">
        <f>E34/G36</f>
        <v>238.5</v>
      </c>
      <c r="I36" s="485"/>
      <c r="J36" s="286">
        <v>20</v>
      </c>
      <c r="K36" s="286">
        <v>1.8</v>
      </c>
    </row>
    <row r="37" spans="1:11" s="169" customFormat="1" ht="16.5" customHeight="1">
      <c r="A37" s="260" t="s">
        <v>241</v>
      </c>
      <c r="B37" s="260"/>
      <c r="C37" s="249"/>
      <c r="D37" s="249"/>
      <c r="E37" s="260"/>
      <c r="F37" s="249"/>
      <c r="G37" s="249"/>
      <c r="H37" s="249"/>
      <c r="I37" s="64"/>
      <c r="J37" s="64"/>
      <c r="K37" s="64"/>
    </row>
    <row r="38" spans="1:11" s="13" customFormat="1" ht="12.75">
      <c r="A38" s="408" t="s">
        <v>296</v>
      </c>
      <c r="B38" s="498" t="s">
        <v>293</v>
      </c>
      <c r="C38" s="286" t="s">
        <v>26</v>
      </c>
      <c r="D38" s="489" t="s">
        <v>9</v>
      </c>
      <c r="E38" s="245">
        <v>1720</v>
      </c>
      <c r="F38" s="25">
        <f t="shared" ref="F38:F44" si="4">E38/J38</f>
        <v>286.66666666666669</v>
      </c>
      <c r="G38" s="252">
        <f t="shared" ref="G38:G59" si="5">J38/K38</f>
        <v>4</v>
      </c>
      <c r="H38" s="253">
        <f t="shared" ref="H38:H44" si="6">E38/G38</f>
        <v>430</v>
      </c>
      <c r="I38" s="286">
        <v>108</v>
      </c>
      <c r="J38" s="286">
        <v>6</v>
      </c>
      <c r="K38" s="65">
        <v>1.5</v>
      </c>
    </row>
    <row r="39" spans="1:11" s="13" customFormat="1" ht="12.75">
      <c r="A39" s="410"/>
      <c r="B39" s="499"/>
      <c r="C39" s="286" t="s">
        <v>92</v>
      </c>
      <c r="D39" s="490"/>
      <c r="E39" s="245">
        <v>4520</v>
      </c>
      <c r="F39" s="25">
        <f t="shared" si="4"/>
        <v>251.11111111111111</v>
      </c>
      <c r="G39" s="252">
        <f t="shared" si="5"/>
        <v>12</v>
      </c>
      <c r="H39" s="253">
        <f t="shared" si="6"/>
        <v>376.66666666666669</v>
      </c>
      <c r="I39" s="286">
        <v>44</v>
      </c>
      <c r="J39" s="286">
        <v>18</v>
      </c>
      <c r="K39" s="65">
        <v>1.5</v>
      </c>
    </row>
    <row r="40" spans="1:11" s="13" customFormat="1" ht="12.75">
      <c r="A40" s="434" t="s">
        <v>324</v>
      </c>
      <c r="B40" s="318" t="s">
        <v>503</v>
      </c>
      <c r="C40" s="481" t="s">
        <v>93</v>
      </c>
      <c r="D40" s="286" t="s">
        <v>11</v>
      </c>
      <c r="E40" s="245">
        <v>1250</v>
      </c>
      <c r="F40" s="285">
        <f t="shared" si="4"/>
        <v>83.333333333333329</v>
      </c>
      <c r="G40" s="252">
        <f t="shared" si="5"/>
        <v>5</v>
      </c>
      <c r="H40" s="253">
        <f t="shared" si="6"/>
        <v>250</v>
      </c>
      <c r="I40" s="284">
        <v>36</v>
      </c>
      <c r="J40" s="286">
        <v>15</v>
      </c>
      <c r="K40" s="286">
        <v>3</v>
      </c>
    </row>
    <row r="41" spans="1:11" s="13" customFormat="1" ht="12.75">
      <c r="A41" s="435"/>
      <c r="B41" s="318" t="s">
        <v>504</v>
      </c>
      <c r="C41" s="482"/>
      <c r="D41" s="286" t="s">
        <v>18</v>
      </c>
      <c r="E41" s="245">
        <v>1250</v>
      </c>
      <c r="F41" s="285">
        <f t="shared" si="4"/>
        <v>83.333333333333329</v>
      </c>
      <c r="G41" s="252">
        <f t="shared" si="5"/>
        <v>5</v>
      </c>
      <c r="H41" s="253">
        <f t="shared" si="6"/>
        <v>250</v>
      </c>
      <c r="I41" s="284">
        <v>37</v>
      </c>
      <c r="J41" s="286">
        <v>15</v>
      </c>
      <c r="K41" s="286">
        <v>3</v>
      </c>
    </row>
    <row r="42" spans="1:11" s="13" customFormat="1" ht="12.75">
      <c r="A42" s="435"/>
      <c r="B42" s="318" t="s">
        <v>503</v>
      </c>
      <c r="C42" s="481" t="s">
        <v>10</v>
      </c>
      <c r="D42" s="286" t="s">
        <v>11</v>
      </c>
      <c r="E42" s="245">
        <v>1990</v>
      </c>
      <c r="F42" s="285">
        <f t="shared" si="4"/>
        <v>79.599999999999994</v>
      </c>
      <c r="G42" s="252">
        <f t="shared" si="5"/>
        <v>8.3333333333333339</v>
      </c>
      <c r="H42" s="253">
        <f t="shared" si="6"/>
        <v>238.79999999999998</v>
      </c>
      <c r="I42" s="284">
        <v>36</v>
      </c>
      <c r="J42" s="286">
        <v>25</v>
      </c>
      <c r="K42" s="286">
        <v>3</v>
      </c>
    </row>
    <row r="43" spans="1:11" s="13" customFormat="1" ht="12.75">
      <c r="A43" s="436"/>
      <c r="B43" s="318" t="s">
        <v>504</v>
      </c>
      <c r="C43" s="482"/>
      <c r="D43" s="286" t="s">
        <v>18</v>
      </c>
      <c r="E43" s="245">
        <v>1990</v>
      </c>
      <c r="F43" s="285">
        <f t="shared" si="4"/>
        <v>79.599999999999994</v>
      </c>
      <c r="G43" s="252">
        <f t="shared" si="5"/>
        <v>8.3333333333333339</v>
      </c>
      <c r="H43" s="253">
        <f t="shared" si="6"/>
        <v>238.79999999999998</v>
      </c>
      <c r="I43" s="284">
        <v>37</v>
      </c>
      <c r="J43" s="286">
        <v>25</v>
      </c>
      <c r="K43" s="286">
        <v>3</v>
      </c>
    </row>
    <row r="44" spans="1:11" s="13" customFormat="1" ht="12.75">
      <c r="A44" s="434" t="s">
        <v>242</v>
      </c>
      <c r="B44" s="248" t="s">
        <v>317</v>
      </c>
      <c r="C44" s="481" t="s">
        <v>93</v>
      </c>
      <c r="D44" s="286" t="s">
        <v>12</v>
      </c>
      <c r="E44" s="245">
        <v>1600</v>
      </c>
      <c r="F44" s="483">
        <f t="shared" si="4"/>
        <v>106.66666666666667</v>
      </c>
      <c r="G44" s="252">
        <f t="shared" si="5"/>
        <v>5</v>
      </c>
      <c r="H44" s="253">
        <f t="shared" si="6"/>
        <v>320</v>
      </c>
      <c r="I44" s="481">
        <v>36</v>
      </c>
      <c r="J44" s="286">
        <v>15</v>
      </c>
      <c r="K44" s="286">
        <v>3</v>
      </c>
    </row>
    <row r="45" spans="1:11" s="13" customFormat="1" ht="12.75">
      <c r="A45" s="435"/>
      <c r="B45" s="248" t="s">
        <v>421</v>
      </c>
      <c r="C45" s="482"/>
      <c r="D45" s="286" t="s">
        <v>11</v>
      </c>
      <c r="E45" s="245">
        <v>1600</v>
      </c>
      <c r="F45" s="484"/>
      <c r="G45" s="252">
        <f t="shared" si="5"/>
        <v>6</v>
      </c>
      <c r="H45" s="253">
        <f>E44/G45</f>
        <v>266.66666666666669</v>
      </c>
      <c r="I45" s="491"/>
      <c r="J45" s="286">
        <v>15</v>
      </c>
      <c r="K45" s="286">
        <v>2.5</v>
      </c>
    </row>
    <row r="46" spans="1:11" s="13" customFormat="1" ht="12.75">
      <c r="A46" s="435"/>
      <c r="B46" s="248" t="s">
        <v>317</v>
      </c>
      <c r="C46" s="481" t="s">
        <v>10</v>
      </c>
      <c r="D46" s="286" t="s">
        <v>12</v>
      </c>
      <c r="E46" s="245">
        <v>2610</v>
      </c>
      <c r="F46" s="483">
        <f>E46/J46</f>
        <v>104.4</v>
      </c>
      <c r="G46" s="252">
        <f t="shared" si="5"/>
        <v>8.3333333333333339</v>
      </c>
      <c r="H46" s="253">
        <f>E46/G46</f>
        <v>313.2</v>
      </c>
      <c r="I46" s="481">
        <v>36</v>
      </c>
      <c r="J46" s="286">
        <v>25</v>
      </c>
      <c r="K46" s="286">
        <v>3</v>
      </c>
    </row>
    <row r="47" spans="1:11" s="13" customFormat="1" ht="12.75">
      <c r="A47" s="436"/>
      <c r="B47" s="248" t="s">
        <v>421</v>
      </c>
      <c r="C47" s="482"/>
      <c r="D47" s="286" t="s">
        <v>11</v>
      </c>
      <c r="E47" s="245">
        <v>2610</v>
      </c>
      <c r="F47" s="484"/>
      <c r="G47" s="252">
        <f t="shared" si="5"/>
        <v>10</v>
      </c>
      <c r="H47" s="253">
        <f>E46/G47</f>
        <v>261</v>
      </c>
      <c r="I47" s="491"/>
      <c r="J47" s="286">
        <v>25</v>
      </c>
      <c r="K47" s="286">
        <v>2.5</v>
      </c>
    </row>
    <row r="48" spans="1:11" s="13" customFormat="1" ht="12.75">
      <c r="A48" s="416" t="s">
        <v>505</v>
      </c>
      <c r="B48" s="386"/>
      <c r="C48" s="344" t="s">
        <v>93</v>
      </c>
      <c r="D48" s="258" t="s">
        <v>249</v>
      </c>
      <c r="E48" s="245">
        <v>2110</v>
      </c>
      <c r="F48" s="25">
        <f t="shared" ref="F48:F54" si="7">E48/J48</f>
        <v>140.66666666666666</v>
      </c>
      <c r="G48" s="252">
        <f t="shared" si="5"/>
        <v>15</v>
      </c>
      <c r="H48" s="253">
        <f t="shared" ref="H48:H53" si="8">E48/G48</f>
        <v>140.66666666666666</v>
      </c>
      <c r="I48" s="286">
        <v>36</v>
      </c>
      <c r="J48" s="286">
        <v>15</v>
      </c>
      <c r="K48" s="286">
        <v>1</v>
      </c>
    </row>
    <row r="49" spans="1:11" s="13" customFormat="1" ht="12.75">
      <c r="A49" s="389"/>
      <c r="B49" s="390"/>
      <c r="C49" s="344" t="s">
        <v>10</v>
      </c>
      <c r="D49" s="258" t="s">
        <v>249</v>
      </c>
      <c r="E49" s="245">
        <v>3440</v>
      </c>
      <c r="F49" s="25">
        <f t="shared" si="7"/>
        <v>137.6</v>
      </c>
      <c r="G49" s="252">
        <f t="shared" si="5"/>
        <v>25</v>
      </c>
      <c r="H49" s="253">
        <f t="shared" si="8"/>
        <v>137.6</v>
      </c>
      <c r="I49" s="286">
        <v>36</v>
      </c>
      <c r="J49" s="286">
        <v>25</v>
      </c>
      <c r="K49" s="286">
        <v>1</v>
      </c>
    </row>
    <row r="50" spans="1:11" s="13" customFormat="1" ht="12.75">
      <c r="A50" s="416" t="s">
        <v>44</v>
      </c>
      <c r="B50" s="386"/>
      <c r="C50" s="344" t="s">
        <v>93</v>
      </c>
      <c r="D50" s="259" t="s">
        <v>249</v>
      </c>
      <c r="E50" s="245">
        <v>1490</v>
      </c>
      <c r="F50" s="25">
        <f t="shared" si="7"/>
        <v>99.333333333333329</v>
      </c>
      <c r="G50" s="252">
        <f t="shared" si="5"/>
        <v>21.428571428571431</v>
      </c>
      <c r="H50" s="253">
        <f t="shared" si="8"/>
        <v>69.533333333333331</v>
      </c>
      <c r="I50" s="286">
        <v>36</v>
      </c>
      <c r="J50" s="286">
        <v>15</v>
      </c>
      <c r="K50" s="286">
        <v>0.7</v>
      </c>
    </row>
    <row r="51" spans="1:11" s="13" customFormat="1" ht="12.75">
      <c r="A51" s="389"/>
      <c r="B51" s="390"/>
      <c r="C51" s="344" t="s">
        <v>10</v>
      </c>
      <c r="D51" s="259" t="s">
        <v>249</v>
      </c>
      <c r="E51" s="245">
        <v>2370</v>
      </c>
      <c r="F51" s="25">
        <f t="shared" si="7"/>
        <v>94.8</v>
      </c>
      <c r="G51" s="252">
        <f t="shared" si="5"/>
        <v>35.714285714285715</v>
      </c>
      <c r="H51" s="253">
        <f t="shared" si="8"/>
        <v>66.36</v>
      </c>
      <c r="I51" s="286">
        <v>36</v>
      </c>
      <c r="J51" s="286">
        <v>25</v>
      </c>
      <c r="K51" s="286">
        <v>0.7</v>
      </c>
    </row>
    <row r="52" spans="1:11" s="13" customFormat="1" ht="12.75">
      <c r="A52" s="416" t="s">
        <v>506</v>
      </c>
      <c r="B52" s="386"/>
      <c r="C52" s="286" t="s">
        <v>93</v>
      </c>
      <c r="D52" s="286" t="s">
        <v>17</v>
      </c>
      <c r="E52" s="245">
        <v>1360</v>
      </c>
      <c r="F52" s="25">
        <f t="shared" si="7"/>
        <v>90.666666666666671</v>
      </c>
      <c r="G52" s="252">
        <f t="shared" si="5"/>
        <v>10</v>
      </c>
      <c r="H52" s="253">
        <f t="shared" si="8"/>
        <v>136</v>
      </c>
      <c r="I52" s="286">
        <v>36</v>
      </c>
      <c r="J52" s="286">
        <v>15</v>
      </c>
      <c r="K52" s="286">
        <v>1.5</v>
      </c>
    </row>
    <row r="53" spans="1:11" s="13" customFormat="1" ht="12.75">
      <c r="A53" s="389"/>
      <c r="B53" s="390"/>
      <c r="C53" s="286" t="s">
        <v>10</v>
      </c>
      <c r="D53" s="286" t="s">
        <v>17</v>
      </c>
      <c r="E53" s="245">
        <v>2140</v>
      </c>
      <c r="F53" s="25">
        <f t="shared" si="7"/>
        <v>85.6</v>
      </c>
      <c r="G53" s="252">
        <f t="shared" si="5"/>
        <v>16.666666666666668</v>
      </c>
      <c r="H53" s="253">
        <f t="shared" si="8"/>
        <v>128.39999999999998</v>
      </c>
      <c r="I53" s="286">
        <v>36</v>
      </c>
      <c r="J53" s="286">
        <v>25</v>
      </c>
      <c r="K53" s="286">
        <v>1.5</v>
      </c>
    </row>
    <row r="54" spans="1:11" s="13" customFormat="1" ht="12.75">
      <c r="A54" s="495" t="s">
        <v>64</v>
      </c>
      <c r="B54" s="248" t="s">
        <v>318</v>
      </c>
      <c r="C54" s="481" t="s">
        <v>93</v>
      </c>
      <c r="D54" s="286" t="s">
        <v>18</v>
      </c>
      <c r="E54" s="245">
        <v>1590</v>
      </c>
      <c r="F54" s="483">
        <f t="shared" si="7"/>
        <v>106</v>
      </c>
      <c r="G54" s="252">
        <f t="shared" si="5"/>
        <v>4.2857142857142856</v>
      </c>
      <c r="H54" s="253">
        <f>E54/G54</f>
        <v>371</v>
      </c>
      <c r="I54" s="286">
        <v>36</v>
      </c>
      <c r="J54" s="286">
        <v>15</v>
      </c>
      <c r="K54" s="286">
        <v>3.5</v>
      </c>
    </row>
    <row r="55" spans="1:11" s="13" customFormat="1" ht="12.75">
      <c r="A55" s="496"/>
      <c r="B55" s="248" t="s">
        <v>319</v>
      </c>
      <c r="C55" s="491"/>
      <c r="D55" s="286" t="s">
        <v>11</v>
      </c>
      <c r="E55" s="245">
        <v>1590</v>
      </c>
      <c r="F55" s="484"/>
      <c r="G55" s="252">
        <f t="shared" si="5"/>
        <v>6</v>
      </c>
      <c r="H55" s="253">
        <f>E137/G55</f>
        <v>0</v>
      </c>
      <c r="I55" s="286">
        <v>36</v>
      </c>
      <c r="J55" s="286">
        <v>15</v>
      </c>
      <c r="K55" s="286">
        <v>2.5</v>
      </c>
    </row>
    <row r="56" spans="1:11" s="13" customFormat="1" ht="12.75">
      <c r="A56" s="496"/>
      <c r="B56" s="248" t="s">
        <v>320</v>
      </c>
      <c r="C56" s="482"/>
      <c r="D56" s="286" t="s">
        <v>9</v>
      </c>
      <c r="E56" s="245">
        <v>1590</v>
      </c>
      <c r="F56" s="486"/>
      <c r="G56" s="252">
        <f t="shared" si="5"/>
        <v>7.5</v>
      </c>
      <c r="H56" s="253">
        <f>E54/G56</f>
        <v>212</v>
      </c>
      <c r="I56" s="286">
        <v>36</v>
      </c>
      <c r="J56" s="286">
        <v>15</v>
      </c>
      <c r="K56" s="286">
        <v>2</v>
      </c>
    </row>
    <row r="57" spans="1:11" s="13" customFormat="1" ht="12.75">
      <c r="A57" s="496"/>
      <c r="B57" s="248" t="s">
        <v>318</v>
      </c>
      <c r="C57" s="481" t="s">
        <v>10</v>
      </c>
      <c r="D57" s="286" t="s">
        <v>18</v>
      </c>
      <c r="E57" s="245">
        <v>2570</v>
      </c>
      <c r="F57" s="483">
        <f>E57/J57</f>
        <v>102.8</v>
      </c>
      <c r="G57" s="252">
        <f t="shared" si="5"/>
        <v>7.1428571428571432</v>
      </c>
      <c r="H57" s="253">
        <f>E57/G57</f>
        <v>359.79999999999995</v>
      </c>
      <c r="I57" s="286">
        <v>36</v>
      </c>
      <c r="J57" s="286">
        <v>25</v>
      </c>
      <c r="K57" s="286">
        <v>3.5</v>
      </c>
    </row>
    <row r="58" spans="1:11" s="13" customFormat="1" ht="12.75">
      <c r="A58" s="496"/>
      <c r="B58" s="248" t="s">
        <v>319</v>
      </c>
      <c r="C58" s="491"/>
      <c r="D58" s="286" t="s">
        <v>11</v>
      </c>
      <c r="E58" s="245">
        <v>2570</v>
      </c>
      <c r="F58" s="484"/>
      <c r="G58" s="252">
        <f t="shared" si="5"/>
        <v>10</v>
      </c>
      <c r="H58" s="253">
        <f>E138/G58</f>
        <v>0</v>
      </c>
      <c r="I58" s="286">
        <v>36</v>
      </c>
      <c r="J58" s="286">
        <v>25</v>
      </c>
      <c r="K58" s="286">
        <v>2.5</v>
      </c>
    </row>
    <row r="59" spans="1:11" s="13" customFormat="1" ht="12.75">
      <c r="A59" s="497"/>
      <c r="B59" s="248" t="s">
        <v>320</v>
      </c>
      <c r="C59" s="482"/>
      <c r="D59" s="286" t="s">
        <v>9</v>
      </c>
      <c r="E59" s="245">
        <v>2570</v>
      </c>
      <c r="F59" s="486"/>
      <c r="G59" s="252">
        <f t="shared" si="5"/>
        <v>12.5</v>
      </c>
      <c r="H59" s="253">
        <f>E57/G59</f>
        <v>205.6</v>
      </c>
      <c r="I59" s="286">
        <v>36</v>
      </c>
      <c r="J59" s="286">
        <v>25</v>
      </c>
      <c r="K59" s="286">
        <v>2</v>
      </c>
    </row>
    <row r="60" spans="1:11" s="13" customFormat="1" ht="18" customHeight="1">
      <c r="A60" s="249" t="s">
        <v>22</v>
      </c>
      <c r="B60" s="249"/>
      <c r="C60" s="260"/>
      <c r="D60" s="249"/>
      <c r="E60" s="260"/>
      <c r="F60" s="249"/>
      <c r="G60" s="249"/>
      <c r="H60" s="249"/>
      <c r="I60" s="64"/>
      <c r="J60" s="64"/>
      <c r="K60" s="64"/>
    </row>
    <row r="61" spans="1:11" s="13" customFormat="1" ht="18" customHeight="1">
      <c r="A61" s="417" t="s">
        <v>250</v>
      </c>
      <c r="B61" s="418"/>
      <c r="C61" s="286" t="s">
        <v>23</v>
      </c>
      <c r="D61" s="398" t="s">
        <v>251</v>
      </c>
      <c r="E61" s="245">
        <v>550</v>
      </c>
      <c r="F61" s="25">
        <f t="shared" ref="F61:F86" si="9">E61/J61</f>
        <v>110</v>
      </c>
      <c r="G61" s="252">
        <f t="shared" ref="G61:G86" si="10">J61/K61</f>
        <v>25</v>
      </c>
      <c r="H61" s="253">
        <f>E61/G61</f>
        <v>22</v>
      </c>
      <c r="I61" s="286">
        <v>108</v>
      </c>
      <c r="J61" s="286">
        <v>5</v>
      </c>
      <c r="K61" s="65">
        <v>0.2</v>
      </c>
    </row>
    <row r="62" spans="1:11" s="13" customFormat="1" ht="26.25" customHeight="1">
      <c r="A62" s="419"/>
      <c r="B62" s="420"/>
      <c r="C62" s="286" t="s">
        <v>25</v>
      </c>
      <c r="D62" s="399"/>
      <c r="E62" s="245">
        <v>1050</v>
      </c>
      <c r="F62" s="25">
        <f t="shared" si="9"/>
        <v>105</v>
      </c>
      <c r="G62" s="252">
        <f t="shared" si="10"/>
        <v>50</v>
      </c>
      <c r="H62" s="253">
        <f>E62/G62</f>
        <v>21</v>
      </c>
      <c r="I62" s="286">
        <v>50</v>
      </c>
      <c r="J62" s="286">
        <v>10</v>
      </c>
      <c r="K62" s="65">
        <v>0.2</v>
      </c>
    </row>
    <row r="63" spans="1:11" s="13" customFormat="1" ht="26.25" customHeight="1">
      <c r="A63" s="416" t="s">
        <v>252</v>
      </c>
      <c r="B63" s="386"/>
      <c r="C63" s="286" t="s">
        <v>23</v>
      </c>
      <c r="D63" s="398" t="s">
        <v>281</v>
      </c>
      <c r="E63" s="245">
        <v>350</v>
      </c>
      <c r="F63" s="25">
        <f t="shared" si="9"/>
        <v>70</v>
      </c>
      <c r="G63" s="252">
        <f t="shared" si="10"/>
        <v>25</v>
      </c>
      <c r="H63" s="253">
        <f t="shared" ref="H63:H69" si="11">E63/G63</f>
        <v>14</v>
      </c>
      <c r="I63" s="286">
        <v>108</v>
      </c>
      <c r="J63" s="286">
        <v>5</v>
      </c>
      <c r="K63" s="65">
        <v>0.2</v>
      </c>
    </row>
    <row r="64" spans="1:11" s="13" customFormat="1" ht="15" customHeight="1">
      <c r="A64" s="389"/>
      <c r="B64" s="390"/>
      <c r="C64" s="286" t="s">
        <v>25</v>
      </c>
      <c r="D64" s="399"/>
      <c r="E64" s="245">
        <v>650</v>
      </c>
      <c r="F64" s="25">
        <f t="shared" si="9"/>
        <v>65</v>
      </c>
      <c r="G64" s="252">
        <f t="shared" si="10"/>
        <v>50</v>
      </c>
      <c r="H64" s="253">
        <f t="shared" si="11"/>
        <v>13</v>
      </c>
      <c r="I64" s="286">
        <v>50</v>
      </c>
      <c r="J64" s="286">
        <v>10</v>
      </c>
      <c r="K64" s="65">
        <v>0.2</v>
      </c>
    </row>
    <row r="65" spans="1:11" s="13" customFormat="1" ht="12.75">
      <c r="A65" s="416" t="s">
        <v>253</v>
      </c>
      <c r="B65" s="386"/>
      <c r="C65" s="286" t="s">
        <v>23</v>
      </c>
      <c r="D65" s="398" t="s">
        <v>281</v>
      </c>
      <c r="E65" s="245">
        <v>460</v>
      </c>
      <c r="F65" s="25">
        <f t="shared" si="9"/>
        <v>92</v>
      </c>
      <c r="G65" s="252">
        <f t="shared" si="10"/>
        <v>25</v>
      </c>
      <c r="H65" s="253">
        <f t="shared" si="11"/>
        <v>18.399999999999999</v>
      </c>
      <c r="I65" s="286">
        <v>108</v>
      </c>
      <c r="J65" s="286">
        <v>5</v>
      </c>
      <c r="K65" s="65">
        <v>0.2</v>
      </c>
    </row>
    <row r="66" spans="1:11" s="13" customFormat="1" ht="12.75">
      <c r="A66" s="389"/>
      <c r="B66" s="390"/>
      <c r="C66" s="286" t="s">
        <v>25</v>
      </c>
      <c r="D66" s="399"/>
      <c r="E66" s="245">
        <v>900</v>
      </c>
      <c r="F66" s="25">
        <f t="shared" si="9"/>
        <v>90</v>
      </c>
      <c r="G66" s="252">
        <f t="shared" si="10"/>
        <v>50</v>
      </c>
      <c r="H66" s="253">
        <f t="shared" si="11"/>
        <v>18</v>
      </c>
      <c r="I66" s="286">
        <v>50</v>
      </c>
      <c r="J66" s="286">
        <v>10</v>
      </c>
      <c r="K66" s="65">
        <v>0.2</v>
      </c>
    </row>
    <row r="67" spans="1:11" s="13" customFormat="1" ht="17.25" customHeight="1">
      <c r="A67" s="417" t="s">
        <v>507</v>
      </c>
      <c r="B67" s="418"/>
      <c r="C67" s="286" t="s">
        <v>153</v>
      </c>
      <c r="D67" s="398" t="s">
        <v>282</v>
      </c>
      <c r="E67" s="245">
        <v>500</v>
      </c>
      <c r="F67" s="25">
        <f t="shared" si="9"/>
        <v>111.11111111111111</v>
      </c>
      <c r="G67" s="252">
        <f t="shared" si="10"/>
        <v>22.5</v>
      </c>
      <c r="H67" s="253">
        <f t="shared" si="11"/>
        <v>22.222222222222221</v>
      </c>
      <c r="I67" s="286">
        <v>210</v>
      </c>
      <c r="J67" s="286">
        <v>4.5</v>
      </c>
      <c r="K67" s="65">
        <v>0.2</v>
      </c>
    </row>
    <row r="68" spans="1:11" s="13" customFormat="1" ht="17.25" customHeight="1">
      <c r="A68" s="487"/>
      <c r="B68" s="488"/>
      <c r="C68" s="286" t="s">
        <v>16</v>
      </c>
      <c r="D68" s="401"/>
      <c r="E68" s="245">
        <v>1030</v>
      </c>
      <c r="F68" s="25">
        <f t="shared" si="9"/>
        <v>103</v>
      </c>
      <c r="G68" s="252">
        <f t="shared" si="10"/>
        <v>50</v>
      </c>
      <c r="H68" s="253">
        <f t="shared" si="11"/>
        <v>20.6</v>
      </c>
      <c r="I68" s="286">
        <v>44</v>
      </c>
      <c r="J68" s="286">
        <v>10</v>
      </c>
      <c r="K68" s="65">
        <v>0.2</v>
      </c>
    </row>
    <row r="69" spans="1:11" s="13" customFormat="1" ht="17.25" customHeight="1">
      <c r="A69" s="419"/>
      <c r="B69" s="420"/>
      <c r="C69" s="286" t="s">
        <v>8</v>
      </c>
      <c r="D69" s="399"/>
      <c r="E69" s="245">
        <v>1940</v>
      </c>
      <c r="F69" s="25">
        <f t="shared" si="9"/>
        <v>97</v>
      </c>
      <c r="G69" s="252">
        <f t="shared" si="10"/>
        <v>100</v>
      </c>
      <c r="H69" s="253">
        <f t="shared" si="11"/>
        <v>19.399999999999999</v>
      </c>
      <c r="I69" s="286">
        <v>36</v>
      </c>
      <c r="J69" s="286">
        <v>20</v>
      </c>
      <c r="K69" s="65">
        <v>0.2</v>
      </c>
    </row>
    <row r="70" spans="1:11" s="13" customFormat="1" ht="23.25" customHeight="1">
      <c r="A70" s="417" t="s">
        <v>508</v>
      </c>
      <c r="B70" s="418"/>
      <c r="C70" s="286" t="s">
        <v>100</v>
      </c>
      <c r="D70" s="398" t="s">
        <v>282</v>
      </c>
      <c r="E70" s="245">
        <v>720</v>
      </c>
      <c r="F70" s="25">
        <f t="shared" si="9"/>
        <v>102.85714285714286</v>
      </c>
      <c r="G70" s="252">
        <f t="shared" si="10"/>
        <v>35</v>
      </c>
      <c r="H70" s="253">
        <f>E70/G70</f>
        <v>20.571428571428573</v>
      </c>
      <c r="I70" s="286">
        <v>80</v>
      </c>
      <c r="J70" s="286">
        <v>7</v>
      </c>
      <c r="K70" s="65">
        <v>0.2</v>
      </c>
    </row>
    <row r="71" spans="1:11" s="13" customFormat="1" ht="23.25" customHeight="1">
      <c r="A71" s="419"/>
      <c r="B71" s="420"/>
      <c r="C71" s="286" t="s">
        <v>93</v>
      </c>
      <c r="D71" s="399"/>
      <c r="E71" s="245">
        <v>1450</v>
      </c>
      <c r="F71" s="25">
        <f t="shared" si="9"/>
        <v>96.666666666666671</v>
      </c>
      <c r="G71" s="252">
        <f t="shared" si="10"/>
        <v>75</v>
      </c>
      <c r="H71" s="253">
        <f>E71/G71</f>
        <v>19.333333333333332</v>
      </c>
      <c r="I71" s="286">
        <v>44</v>
      </c>
      <c r="J71" s="286">
        <v>15</v>
      </c>
      <c r="K71" s="65">
        <v>0.2</v>
      </c>
    </row>
    <row r="72" spans="1:11" s="13" customFormat="1" ht="12.75">
      <c r="A72" s="473" t="s">
        <v>58</v>
      </c>
      <c r="B72" s="395"/>
      <c r="C72" s="259" t="s">
        <v>26</v>
      </c>
      <c r="D72" s="398" t="s">
        <v>24</v>
      </c>
      <c r="E72" s="245">
        <v>490</v>
      </c>
      <c r="F72" s="25">
        <f t="shared" si="9"/>
        <v>81.666666666666671</v>
      </c>
      <c r="G72" s="252">
        <f t="shared" si="10"/>
        <v>30</v>
      </c>
      <c r="H72" s="253">
        <f t="shared" ref="H72:H86" si="12">E72/G72</f>
        <v>16.333333333333332</v>
      </c>
      <c r="I72" s="286">
        <v>80</v>
      </c>
      <c r="J72" s="286">
        <v>6</v>
      </c>
      <c r="K72" s="65">
        <v>0.2</v>
      </c>
    </row>
    <row r="73" spans="1:11" s="13" customFormat="1" ht="12.75">
      <c r="A73" s="474"/>
      <c r="B73" s="475"/>
      <c r="C73" s="259" t="s">
        <v>68</v>
      </c>
      <c r="D73" s="399"/>
      <c r="E73" s="245">
        <v>930</v>
      </c>
      <c r="F73" s="25">
        <f t="shared" si="9"/>
        <v>77.5</v>
      </c>
      <c r="G73" s="252">
        <f t="shared" si="10"/>
        <v>60</v>
      </c>
      <c r="H73" s="253">
        <f t="shared" si="12"/>
        <v>15.5</v>
      </c>
      <c r="I73" s="286">
        <v>44</v>
      </c>
      <c r="J73" s="286">
        <v>12</v>
      </c>
      <c r="K73" s="65">
        <v>0.2</v>
      </c>
    </row>
    <row r="74" spans="1:11" s="13" customFormat="1" ht="12.75">
      <c r="A74" s="416" t="s">
        <v>295</v>
      </c>
      <c r="B74" s="386"/>
      <c r="C74" s="175" t="s">
        <v>28</v>
      </c>
      <c r="D74" s="430" t="s">
        <v>294</v>
      </c>
      <c r="E74" s="245">
        <v>260</v>
      </c>
      <c r="F74" s="176">
        <f t="shared" si="9"/>
        <v>173.33333333333334</v>
      </c>
      <c r="G74" s="177">
        <f t="shared" si="10"/>
        <v>7.5</v>
      </c>
      <c r="H74" s="178">
        <f>E74/G74</f>
        <v>34.666666666666664</v>
      </c>
      <c r="I74" s="175">
        <v>420</v>
      </c>
      <c r="J74" s="175">
        <v>1.5</v>
      </c>
      <c r="K74" s="184">
        <v>0.2</v>
      </c>
    </row>
    <row r="75" spans="1:11" s="13" customFormat="1" ht="12.75">
      <c r="A75" s="389"/>
      <c r="B75" s="390"/>
      <c r="C75" s="175" t="s">
        <v>100</v>
      </c>
      <c r="D75" s="500"/>
      <c r="E75" s="245">
        <v>1020</v>
      </c>
      <c r="F75" s="176">
        <f t="shared" si="9"/>
        <v>145.71428571428572</v>
      </c>
      <c r="G75" s="177">
        <f t="shared" si="10"/>
        <v>35</v>
      </c>
      <c r="H75" s="178">
        <f>E75/G75</f>
        <v>29.142857142857142</v>
      </c>
      <c r="I75" s="175">
        <v>80</v>
      </c>
      <c r="J75" s="175">
        <v>7</v>
      </c>
      <c r="K75" s="322">
        <v>0.2</v>
      </c>
    </row>
    <row r="76" spans="1:11" s="13" customFormat="1" ht="26.25" customHeight="1">
      <c r="A76" s="411" t="s">
        <v>240</v>
      </c>
      <c r="B76" s="412"/>
      <c r="C76" s="286" t="s">
        <v>8</v>
      </c>
      <c r="D76" s="258" t="s">
        <v>283</v>
      </c>
      <c r="E76" s="245">
        <v>2160</v>
      </c>
      <c r="F76" s="25">
        <f t="shared" si="9"/>
        <v>108</v>
      </c>
      <c r="G76" s="252">
        <f t="shared" si="10"/>
        <v>20</v>
      </c>
      <c r="H76" s="253">
        <f>E76/G76</f>
        <v>108</v>
      </c>
      <c r="I76" s="286">
        <v>420</v>
      </c>
      <c r="J76" s="286">
        <v>20</v>
      </c>
      <c r="K76" s="323">
        <v>1</v>
      </c>
    </row>
    <row r="77" spans="1:11" s="13" customFormat="1" ht="12.75">
      <c r="A77" s="416" t="s">
        <v>59</v>
      </c>
      <c r="B77" s="386"/>
      <c r="C77" s="286" t="s">
        <v>28</v>
      </c>
      <c r="D77" s="398" t="s">
        <v>284</v>
      </c>
      <c r="E77" s="245">
        <v>160</v>
      </c>
      <c r="F77" s="25">
        <f t="shared" si="9"/>
        <v>106.66666666666667</v>
      </c>
      <c r="G77" s="252">
        <f t="shared" si="10"/>
        <v>1.5</v>
      </c>
      <c r="H77" s="253">
        <f t="shared" si="12"/>
        <v>106.66666666666667</v>
      </c>
      <c r="I77" s="286">
        <v>420</v>
      </c>
      <c r="J77" s="286">
        <v>1.5</v>
      </c>
      <c r="K77" s="323">
        <v>1</v>
      </c>
    </row>
    <row r="78" spans="1:11" s="13" customFormat="1" ht="12.75">
      <c r="A78" s="400"/>
      <c r="B78" s="388"/>
      <c r="C78" s="286" t="s">
        <v>27</v>
      </c>
      <c r="D78" s="401"/>
      <c r="E78" s="245">
        <v>450</v>
      </c>
      <c r="F78" s="25">
        <f t="shared" si="9"/>
        <v>90</v>
      </c>
      <c r="G78" s="252">
        <f t="shared" si="10"/>
        <v>5</v>
      </c>
      <c r="H78" s="253">
        <f t="shared" si="12"/>
        <v>90</v>
      </c>
      <c r="I78" s="286">
        <v>80</v>
      </c>
      <c r="J78" s="286">
        <v>5</v>
      </c>
      <c r="K78" s="323">
        <v>1</v>
      </c>
    </row>
    <row r="79" spans="1:11" ht="12.75">
      <c r="A79" s="389"/>
      <c r="B79" s="390"/>
      <c r="C79" s="286" t="s">
        <v>92</v>
      </c>
      <c r="D79" s="399"/>
      <c r="E79" s="245">
        <v>1370</v>
      </c>
      <c r="F79" s="25">
        <f t="shared" si="9"/>
        <v>76.111111111111114</v>
      </c>
      <c r="G79" s="252">
        <f t="shared" si="10"/>
        <v>18</v>
      </c>
      <c r="H79" s="253">
        <f t="shared" si="12"/>
        <v>76.111111111111114</v>
      </c>
      <c r="I79" s="286">
        <v>44</v>
      </c>
      <c r="J79" s="286">
        <v>18</v>
      </c>
      <c r="K79" s="323">
        <v>1</v>
      </c>
    </row>
    <row r="80" spans="1:11" ht="12.75">
      <c r="A80" s="416" t="s">
        <v>60</v>
      </c>
      <c r="B80" s="386"/>
      <c r="C80" s="286" t="s">
        <v>28</v>
      </c>
      <c r="D80" s="398" t="s">
        <v>285</v>
      </c>
      <c r="E80" s="245">
        <v>130</v>
      </c>
      <c r="F80" s="25">
        <f t="shared" si="9"/>
        <v>86.666666666666671</v>
      </c>
      <c r="G80" s="252">
        <f t="shared" si="10"/>
        <v>2.5</v>
      </c>
      <c r="H80" s="253">
        <f t="shared" si="12"/>
        <v>52</v>
      </c>
      <c r="I80" s="286">
        <v>420</v>
      </c>
      <c r="J80" s="286">
        <v>1.5</v>
      </c>
      <c r="K80" s="323">
        <v>0.6</v>
      </c>
    </row>
    <row r="81" spans="1:48" ht="12.75">
      <c r="A81" s="400"/>
      <c r="B81" s="388"/>
      <c r="C81" s="286" t="s">
        <v>27</v>
      </c>
      <c r="D81" s="401"/>
      <c r="E81" s="245">
        <v>360</v>
      </c>
      <c r="F81" s="25">
        <f t="shared" si="9"/>
        <v>72</v>
      </c>
      <c r="G81" s="252">
        <f t="shared" si="10"/>
        <v>8.3333333333333339</v>
      </c>
      <c r="H81" s="253">
        <f t="shared" si="12"/>
        <v>43.199999999999996</v>
      </c>
      <c r="I81" s="286">
        <v>80</v>
      </c>
      <c r="J81" s="286">
        <v>5</v>
      </c>
      <c r="K81" s="323">
        <v>0.6</v>
      </c>
    </row>
    <row r="82" spans="1:48" s="4" customFormat="1" ht="12.75">
      <c r="A82" s="389"/>
      <c r="B82" s="390"/>
      <c r="C82" s="286" t="s">
        <v>92</v>
      </c>
      <c r="D82" s="399"/>
      <c r="E82" s="245">
        <v>1160</v>
      </c>
      <c r="F82" s="25">
        <f t="shared" si="9"/>
        <v>64.444444444444443</v>
      </c>
      <c r="G82" s="252">
        <f t="shared" si="10"/>
        <v>30</v>
      </c>
      <c r="H82" s="253">
        <f t="shared" si="12"/>
        <v>38.666666666666664</v>
      </c>
      <c r="I82" s="286">
        <v>44</v>
      </c>
      <c r="J82" s="286">
        <v>18</v>
      </c>
      <c r="K82" s="323">
        <v>0.6</v>
      </c>
    </row>
    <row r="83" spans="1:48" s="4" customFormat="1" ht="12.75">
      <c r="A83" s="416" t="s">
        <v>118</v>
      </c>
      <c r="B83" s="386"/>
      <c r="C83" s="286" t="s">
        <v>67</v>
      </c>
      <c r="D83" s="398" t="s">
        <v>286</v>
      </c>
      <c r="E83" s="245">
        <v>970</v>
      </c>
      <c r="F83" s="25">
        <f t="shared" si="9"/>
        <v>388</v>
      </c>
      <c r="G83" s="252">
        <f t="shared" si="10"/>
        <v>12.5</v>
      </c>
      <c r="H83" s="253">
        <f>E83/G83</f>
        <v>77.599999999999994</v>
      </c>
      <c r="I83" s="286">
        <v>210</v>
      </c>
      <c r="J83" s="286">
        <v>2.5</v>
      </c>
      <c r="K83" s="323">
        <v>0.2</v>
      </c>
    </row>
    <row r="84" spans="1:48" ht="12.75">
      <c r="A84" s="389"/>
      <c r="B84" s="390"/>
      <c r="C84" s="286" t="s">
        <v>16</v>
      </c>
      <c r="D84" s="399"/>
      <c r="E84" s="245">
        <v>3580</v>
      </c>
      <c r="F84" s="25">
        <f t="shared" si="9"/>
        <v>358</v>
      </c>
      <c r="G84" s="252">
        <f t="shared" si="10"/>
        <v>50</v>
      </c>
      <c r="H84" s="253">
        <f>E84/G84</f>
        <v>71.599999999999994</v>
      </c>
      <c r="I84" s="286">
        <v>44</v>
      </c>
      <c r="J84" s="286">
        <v>10</v>
      </c>
      <c r="K84" s="323">
        <v>0.2</v>
      </c>
    </row>
    <row r="85" spans="1:48" ht="12.75">
      <c r="A85" s="380" t="s">
        <v>61</v>
      </c>
      <c r="B85" s="380"/>
      <c r="C85" s="286" t="s">
        <v>67</v>
      </c>
      <c r="D85" s="398" t="s">
        <v>286</v>
      </c>
      <c r="E85" s="245">
        <v>710</v>
      </c>
      <c r="F85" s="25">
        <f t="shared" si="9"/>
        <v>284</v>
      </c>
      <c r="G85" s="252">
        <f t="shared" si="10"/>
        <v>12.5</v>
      </c>
      <c r="H85" s="253">
        <f t="shared" si="12"/>
        <v>56.8</v>
      </c>
      <c r="I85" s="286">
        <v>210</v>
      </c>
      <c r="J85" s="286">
        <v>2.5</v>
      </c>
      <c r="K85" s="65">
        <v>0.2</v>
      </c>
    </row>
    <row r="86" spans="1:48" ht="12.75">
      <c r="A86" s="380"/>
      <c r="B86" s="380"/>
      <c r="C86" s="286" t="s">
        <v>16</v>
      </c>
      <c r="D86" s="399"/>
      <c r="E86" s="245">
        <v>2640</v>
      </c>
      <c r="F86" s="25">
        <f t="shared" si="9"/>
        <v>264</v>
      </c>
      <c r="G86" s="252">
        <f t="shared" si="10"/>
        <v>50</v>
      </c>
      <c r="H86" s="253">
        <f t="shared" si="12"/>
        <v>52.8</v>
      </c>
      <c r="I86" s="286">
        <v>44</v>
      </c>
      <c r="J86" s="286">
        <v>10</v>
      </c>
      <c r="K86" s="65">
        <v>0.2</v>
      </c>
    </row>
    <row r="88" spans="1:48" ht="12.75">
      <c r="A88" s="346" t="s">
        <v>543</v>
      </c>
      <c r="E88" s="316"/>
      <c r="K88" s="9"/>
      <c r="L88" s="9"/>
      <c r="M88" s="9"/>
      <c r="N88" s="340"/>
      <c r="S88" s="340"/>
      <c r="T88" s="316"/>
      <c r="U88" s="9"/>
      <c r="V88" s="9"/>
      <c r="W88" s="9"/>
      <c r="X88" s="340"/>
      <c r="AC88" s="340"/>
      <c r="AD88" s="316"/>
      <c r="AE88" s="9"/>
      <c r="AF88" s="340"/>
      <c r="AK88" s="316"/>
      <c r="AN88" s="340"/>
      <c r="AO88" s="340"/>
      <c r="AT88" s="316"/>
    </row>
    <row r="89" spans="1:48" ht="12.75">
      <c r="A89" s="46" t="s">
        <v>544</v>
      </c>
      <c r="E89" s="316"/>
      <c r="K89" s="9"/>
      <c r="L89" s="9"/>
      <c r="M89" s="9"/>
      <c r="N89" s="4"/>
      <c r="O89" s="4"/>
      <c r="Q89" s="4"/>
      <c r="R89" s="4"/>
      <c r="S89" s="340"/>
      <c r="T89" s="316"/>
      <c r="U89" s="9"/>
      <c r="V89" s="9"/>
      <c r="W89" s="9"/>
      <c r="X89" s="4"/>
      <c r="Y89" s="4"/>
      <c r="AA89" s="4"/>
      <c r="AB89" s="4"/>
      <c r="AC89" s="340"/>
      <c r="AD89" s="316"/>
      <c r="AE89" s="9"/>
      <c r="AF89" s="4"/>
      <c r="AG89" s="4"/>
      <c r="AI89" s="4"/>
      <c r="AJ89" s="4"/>
      <c r="AK89" s="316"/>
      <c r="AL89" s="4"/>
      <c r="AM89" s="4"/>
      <c r="AN89" s="340"/>
      <c r="AO89" s="4"/>
      <c r="AP89" s="4"/>
      <c r="AQ89" s="4"/>
      <c r="AR89" s="4"/>
      <c r="AS89" s="4"/>
      <c r="AT89" s="316"/>
      <c r="AU89" s="4"/>
      <c r="AV89" s="4"/>
    </row>
    <row r="90" spans="1:48" s="4" customFormat="1" ht="11.25" customHeight="1">
      <c r="A90" s="33"/>
      <c r="B90" s="34"/>
      <c r="C90" s="347"/>
      <c r="D90" s="347"/>
      <c r="E90" s="316"/>
      <c r="F90" s="348"/>
      <c r="G90" s="347"/>
      <c r="H90" s="349"/>
      <c r="P90" s="6"/>
      <c r="T90" s="316"/>
      <c r="Z90" s="6"/>
      <c r="AD90" s="316"/>
      <c r="AH90" s="6"/>
      <c r="AK90" s="316"/>
      <c r="AT90" s="312"/>
    </row>
    <row r="91" spans="1:48" s="4" customFormat="1" ht="12.75">
      <c r="A91" s="46" t="s">
        <v>56</v>
      </c>
      <c r="B91" s="5"/>
      <c r="C91" s="19"/>
      <c r="D91" s="19"/>
      <c r="E91" s="312"/>
      <c r="F91" s="313"/>
      <c r="G91" s="314"/>
      <c r="H91" s="315"/>
      <c r="N91" s="340"/>
      <c r="O91" s="6"/>
      <c r="P91" s="6"/>
      <c r="Q91" s="6"/>
      <c r="R91" s="6"/>
      <c r="T91" s="312"/>
      <c r="X91" s="340"/>
      <c r="Y91" s="6"/>
      <c r="Z91" s="6"/>
      <c r="AA91" s="6"/>
      <c r="AB91" s="6"/>
      <c r="AD91" s="312"/>
      <c r="AF91" s="340"/>
      <c r="AG91" s="6"/>
      <c r="AH91" s="6"/>
      <c r="AI91" s="6"/>
      <c r="AJ91" s="6"/>
      <c r="AK91" s="312"/>
      <c r="AL91" s="6"/>
      <c r="AM91" s="6"/>
      <c r="AO91" s="340"/>
      <c r="AP91" s="6"/>
      <c r="AQ91" s="6"/>
      <c r="AR91" s="6"/>
      <c r="AS91" s="6"/>
      <c r="AT91" s="316"/>
      <c r="AU91" s="6"/>
      <c r="AV91" s="6"/>
    </row>
    <row r="92" spans="1:48" ht="12.75">
      <c r="A92" s="46" t="s">
        <v>87</v>
      </c>
      <c r="E92" s="316"/>
      <c r="K92" s="9"/>
      <c r="L92" s="9"/>
      <c r="M92" s="9"/>
      <c r="N92" s="340"/>
      <c r="S92" s="340"/>
      <c r="T92" s="316"/>
      <c r="U92" s="9"/>
      <c r="V92" s="9"/>
      <c r="W92" s="9"/>
      <c r="X92" s="340"/>
      <c r="AC92" s="340"/>
      <c r="AD92" s="316"/>
      <c r="AE92" s="9"/>
      <c r="AF92" s="340"/>
      <c r="AK92" s="316"/>
      <c r="AN92" s="340"/>
      <c r="AO92" s="340"/>
      <c r="AT92" s="316"/>
    </row>
    <row r="108" spans="1:1">
      <c r="A108" s="7" t="s">
        <v>1</v>
      </c>
    </row>
  </sheetData>
  <mergeCells count="83">
    <mergeCell ref="E1:I1"/>
    <mergeCell ref="E2:I2"/>
    <mergeCell ref="E3:I3"/>
    <mergeCell ref="E4:I4"/>
    <mergeCell ref="A80:B82"/>
    <mergeCell ref="D80:D82"/>
    <mergeCell ref="A61:B62"/>
    <mergeCell ref="D61:D62"/>
    <mergeCell ref="A63:B64"/>
    <mergeCell ref="D63:D64"/>
    <mergeCell ref="A65:B66"/>
    <mergeCell ref="D65:D66"/>
    <mergeCell ref="A52:B53"/>
    <mergeCell ref="A54:A59"/>
    <mergeCell ref="C54:C56"/>
    <mergeCell ref="F54:F56"/>
    <mergeCell ref="A83:B84"/>
    <mergeCell ref="D83:D84"/>
    <mergeCell ref="A85:B86"/>
    <mergeCell ref="D85:D86"/>
    <mergeCell ref="D72:D73"/>
    <mergeCell ref="A74:B75"/>
    <mergeCell ref="D74:D75"/>
    <mergeCell ref="A76:B76"/>
    <mergeCell ref="A77:B79"/>
    <mergeCell ref="D77:D79"/>
    <mergeCell ref="A72:B73"/>
    <mergeCell ref="C34:C36"/>
    <mergeCell ref="B38:B39"/>
    <mergeCell ref="A40:A43"/>
    <mergeCell ref="C42:C43"/>
    <mergeCell ref="F30:F32"/>
    <mergeCell ref="I21:I22"/>
    <mergeCell ref="A12:A15"/>
    <mergeCell ref="B12:B13"/>
    <mergeCell ref="B14:B15"/>
    <mergeCell ref="C26:C27"/>
    <mergeCell ref="A26:A29"/>
    <mergeCell ref="I26:I27"/>
    <mergeCell ref="F28:F29"/>
    <mergeCell ref="I28:I29"/>
    <mergeCell ref="A21:A22"/>
    <mergeCell ref="C21:C22"/>
    <mergeCell ref="F21:F22"/>
    <mergeCell ref="C28:C29"/>
    <mergeCell ref="I30:I32"/>
    <mergeCell ref="F26:F27"/>
    <mergeCell ref="F34:F36"/>
    <mergeCell ref="I34:I36"/>
    <mergeCell ref="A67:B69"/>
    <mergeCell ref="D67:D69"/>
    <mergeCell ref="D38:D39"/>
    <mergeCell ref="I44:I45"/>
    <mergeCell ref="I46:I47"/>
    <mergeCell ref="C57:C59"/>
    <mergeCell ref="F57:F59"/>
    <mergeCell ref="A38:A39"/>
    <mergeCell ref="C40:C41"/>
    <mergeCell ref="A30:A32"/>
    <mergeCell ref="C30:C32"/>
    <mergeCell ref="A34:A36"/>
    <mergeCell ref="A70:B71"/>
    <mergeCell ref="D70:D71"/>
    <mergeCell ref="A44:A47"/>
    <mergeCell ref="C44:C45"/>
    <mergeCell ref="F44:F45"/>
    <mergeCell ref="A50:B51"/>
    <mergeCell ref="A48:B49"/>
    <mergeCell ref="C46:C47"/>
    <mergeCell ref="F46:F47"/>
    <mergeCell ref="A1:D5"/>
    <mergeCell ref="A6:B6"/>
    <mergeCell ref="A8:A9"/>
    <mergeCell ref="B8:B9"/>
    <mergeCell ref="D8:D9"/>
    <mergeCell ref="A10:B11"/>
    <mergeCell ref="D10:D11"/>
    <mergeCell ref="D16:D17"/>
    <mergeCell ref="A18:B19"/>
    <mergeCell ref="D18:D19"/>
    <mergeCell ref="D14:D15"/>
    <mergeCell ref="D12:D13"/>
    <mergeCell ref="A16:B17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66"/>
    <pageSetUpPr fitToPage="1"/>
  </sheetPr>
  <dimension ref="A1:L95"/>
  <sheetViews>
    <sheetView showGridLines="0" tabSelected="1" workbookViewId="0">
      <pane xSplit="1" ySplit="7" topLeftCell="B8" activePane="bottomRight" state="frozen"/>
      <selection activeCell="I1" sqref="I1"/>
      <selection pane="topRight" activeCell="I1" sqref="I1"/>
      <selection pane="bottomLeft" activeCell="I1" sqref="I1"/>
      <selection pane="bottomRight" activeCell="O17" sqref="O17"/>
    </sheetView>
  </sheetViews>
  <sheetFormatPr defaultColWidth="8.7109375" defaultRowHeight="12.75"/>
  <cols>
    <col min="1" max="1" width="46.85546875" customWidth="1"/>
    <col min="2" max="2" width="38.140625" customWidth="1"/>
    <col min="3" max="3" width="6.5703125" customWidth="1"/>
    <col min="4" max="4" width="9.42578125" customWidth="1"/>
    <col min="5" max="5" width="12.42578125" bestFit="1" customWidth="1"/>
    <col min="6" max="6" width="9.140625" style="24" customWidth="1"/>
    <col min="7" max="7" width="8.28515625" style="3" customWidth="1"/>
    <col min="8" max="8" width="7.5703125" customWidth="1"/>
    <col min="9" max="9" width="7.28515625" style="3" bestFit="1" customWidth="1"/>
    <col min="10" max="10" width="10.140625" style="12" customWidth="1"/>
    <col min="11" max="11" width="3" hidden="1" customWidth="1"/>
    <col min="12" max="12" width="3" bestFit="1" customWidth="1"/>
  </cols>
  <sheetData>
    <row r="1" spans="1:12" s="4" customFormat="1" ht="12.75" customHeight="1">
      <c r="B1" s="374" t="s">
        <v>52</v>
      </c>
      <c r="C1" s="374"/>
      <c r="D1" s="374"/>
      <c r="E1" s="374"/>
      <c r="F1" s="371" t="s">
        <v>549</v>
      </c>
      <c r="G1" s="371"/>
      <c r="H1" s="371"/>
      <c r="I1" s="371"/>
      <c r="J1" s="371"/>
    </row>
    <row r="2" spans="1:12" ht="14.25" customHeight="1">
      <c r="A2" s="31"/>
      <c r="B2" s="374"/>
      <c r="C2" s="374"/>
      <c r="D2" s="374"/>
      <c r="E2" s="374"/>
      <c r="F2" s="372" t="s">
        <v>550</v>
      </c>
      <c r="G2" s="372"/>
      <c r="H2" s="372"/>
      <c r="I2" s="372"/>
      <c r="J2" s="372"/>
    </row>
    <row r="3" spans="1:12" ht="14.25" customHeight="1">
      <c r="A3" s="31"/>
      <c r="B3" s="374"/>
      <c r="C3" s="374"/>
      <c r="D3" s="374"/>
      <c r="E3" s="374"/>
      <c r="F3" s="373" t="s">
        <v>551</v>
      </c>
      <c r="G3" s="373"/>
      <c r="H3" s="373"/>
      <c r="I3" s="373"/>
      <c r="J3" s="373"/>
    </row>
    <row r="4" spans="1:12" s="4" customFormat="1" ht="12.75" customHeight="1">
      <c r="A4" s="31"/>
      <c r="B4" s="374"/>
      <c r="C4" s="374"/>
      <c r="D4" s="374"/>
      <c r="E4" s="374"/>
      <c r="F4" s="372" t="s">
        <v>552</v>
      </c>
      <c r="G4" s="372"/>
      <c r="H4" s="372"/>
      <c r="I4" s="372"/>
      <c r="J4" s="372"/>
    </row>
    <row r="5" spans="1:12" s="4" customFormat="1" ht="12.75" customHeight="1">
      <c r="A5" s="32"/>
      <c r="B5" s="375"/>
      <c r="C5" s="375"/>
      <c r="D5" s="375"/>
      <c r="E5" s="375"/>
      <c r="F5" s="17"/>
      <c r="G5" s="55">
        <v>12</v>
      </c>
      <c r="I5" s="21"/>
      <c r="J5" s="294" t="s">
        <v>425</v>
      </c>
    </row>
    <row r="6" spans="1:12" s="6" customFormat="1" ht="45">
      <c r="A6" s="376" t="s">
        <v>77</v>
      </c>
      <c r="B6" s="509"/>
      <c r="C6" s="59" t="s">
        <v>74</v>
      </c>
      <c r="D6" s="27" t="s">
        <v>75</v>
      </c>
      <c r="E6" s="185" t="s">
        <v>70</v>
      </c>
      <c r="F6" s="186" t="s">
        <v>300</v>
      </c>
      <c r="G6" s="186" t="s">
        <v>5</v>
      </c>
      <c r="H6" s="62" t="s">
        <v>3</v>
      </c>
      <c r="I6" s="61" t="s">
        <v>4</v>
      </c>
      <c r="J6" s="27" t="s">
        <v>69</v>
      </c>
    </row>
    <row r="7" spans="1:12" ht="15">
      <c r="A7" s="53" t="s">
        <v>0</v>
      </c>
      <c r="B7" s="319"/>
      <c r="C7" s="319"/>
      <c r="D7" s="319"/>
      <c r="E7" s="319"/>
      <c r="F7" s="320"/>
      <c r="G7" s="319"/>
      <c r="H7" s="319"/>
      <c r="I7" s="319"/>
      <c r="J7" s="54"/>
      <c r="K7" s="68"/>
      <c r="L7" s="6"/>
    </row>
    <row r="8" spans="1:12" ht="12.75" customHeight="1">
      <c r="A8" s="361" t="s">
        <v>514</v>
      </c>
      <c r="B8" s="364" t="s">
        <v>408</v>
      </c>
      <c r="C8" s="304">
        <v>1.46</v>
      </c>
      <c r="D8" s="304">
        <v>0.9</v>
      </c>
      <c r="E8" s="366" t="s">
        <v>72</v>
      </c>
      <c r="F8" s="245">
        <v>310</v>
      </c>
      <c r="G8" s="244">
        <f t="shared" ref="G8:G23" si="0">F8/C8</f>
        <v>212.32876712328769</v>
      </c>
      <c r="H8" s="243">
        <f t="shared" ref="H8:H23" si="1">D8*K8</f>
        <v>10.8</v>
      </c>
      <c r="I8" s="242">
        <f t="shared" ref="I8:I23" si="2">F8/H8</f>
        <v>28.703703703703702</v>
      </c>
      <c r="J8" s="251">
        <v>378</v>
      </c>
      <c r="K8" s="68">
        <v>12</v>
      </c>
    </row>
    <row r="9" spans="1:12" ht="12.75" customHeight="1">
      <c r="A9" s="362"/>
      <c r="B9" s="503"/>
      <c r="C9" s="304">
        <v>4.4000000000000004</v>
      </c>
      <c r="D9" s="304">
        <v>2.7</v>
      </c>
      <c r="E9" s="501"/>
      <c r="F9" s="245">
        <v>770</v>
      </c>
      <c r="G9" s="244">
        <f t="shared" si="0"/>
        <v>175</v>
      </c>
      <c r="H9" s="243">
        <f t="shared" si="1"/>
        <v>32.400000000000006</v>
      </c>
      <c r="I9" s="242">
        <f t="shared" si="2"/>
        <v>23.765432098765427</v>
      </c>
      <c r="J9" s="241">
        <v>180</v>
      </c>
      <c r="K9" s="68">
        <v>12</v>
      </c>
    </row>
    <row r="10" spans="1:12">
      <c r="A10" s="363"/>
      <c r="B10" s="365"/>
      <c r="C10" s="304">
        <v>14.6</v>
      </c>
      <c r="D10" s="304">
        <v>9</v>
      </c>
      <c r="E10" s="501"/>
      <c r="F10" s="245">
        <v>2360</v>
      </c>
      <c r="G10" s="244">
        <f t="shared" si="0"/>
        <v>161.64383561643837</v>
      </c>
      <c r="H10" s="243">
        <f t="shared" si="1"/>
        <v>108</v>
      </c>
      <c r="I10" s="242">
        <f t="shared" si="2"/>
        <v>21.851851851851851</v>
      </c>
      <c r="J10" s="251">
        <v>44</v>
      </c>
      <c r="K10" s="68">
        <v>12</v>
      </c>
    </row>
    <row r="11" spans="1:12" ht="12.75" customHeight="1">
      <c r="A11" s="506" t="s">
        <v>515</v>
      </c>
      <c r="B11" s="364" t="s">
        <v>409</v>
      </c>
      <c r="C11" s="304">
        <v>1.3</v>
      </c>
      <c r="D11" s="304">
        <v>0.9</v>
      </c>
      <c r="E11" s="366" t="s">
        <v>72</v>
      </c>
      <c r="F11" s="245">
        <v>280</v>
      </c>
      <c r="G11" s="244">
        <f t="shared" si="0"/>
        <v>215.38461538461539</v>
      </c>
      <c r="H11" s="243">
        <f t="shared" si="1"/>
        <v>10.8</v>
      </c>
      <c r="I11" s="242">
        <f t="shared" si="2"/>
        <v>25.925925925925924</v>
      </c>
      <c r="J11" s="251">
        <v>378</v>
      </c>
      <c r="K11" s="68">
        <v>12</v>
      </c>
    </row>
    <row r="12" spans="1:12">
      <c r="A12" s="507"/>
      <c r="B12" s="503"/>
      <c r="C12" s="304">
        <v>4</v>
      </c>
      <c r="D12" s="304">
        <v>2.7</v>
      </c>
      <c r="E12" s="501"/>
      <c r="F12" s="245">
        <v>610</v>
      </c>
      <c r="G12" s="244">
        <f t="shared" si="0"/>
        <v>152.5</v>
      </c>
      <c r="H12" s="243">
        <f t="shared" si="1"/>
        <v>32.400000000000006</v>
      </c>
      <c r="I12" s="242">
        <f t="shared" si="2"/>
        <v>18.827160493827158</v>
      </c>
      <c r="J12" s="241">
        <v>180</v>
      </c>
      <c r="K12" s="68">
        <v>12</v>
      </c>
    </row>
    <row r="13" spans="1:12" ht="12.75" customHeight="1">
      <c r="A13" s="507"/>
      <c r="B13" s="503"/>
      <c r="C13" s="304">
        <v>13.2</v>
      </c>
      <c r="D13" s="304">
        <v>9</v>
      </c>
      <c r="E13" s="501"/>
      <c r="F13" s="245">
        <v>1910</v>
      </c>
      <c r="G13" s="244">
        <f t="shared" si="0"/>
        <v>144.69696969696972</v>
      </c>
      <c r="H13" s="243">
        <f t="shared" si="1"/>
        <v>108</v>
      </c>
      <c r="I13" s="242">
        <f t="shared" si="2"/>
        <v>17.685185185185187</v>
      </c>
      <c r="J13" s="251">
        <v>44</v>
      </c>
      <c r="K13" s="68">
        <v>12</v>
      </c>
    </row>
    <row r="14" spans="1:12">
      <c r="A14" s="507"/>
      <c r="B14" s="365"/>
      <c r="C14" s="304">
        <v>23.5</v>
      </c>
      <c r="D14" s="304">
        <v>16</v>
      </c>
      <c r="E14" s="290"/>
      <c r="F14" s="245">
        <v>3290</v>
      </c>
      <c r="G14" s="244">
        <f>F14/C14</f>
        <v>140</v>
      </c>
      <c r="H14" s="243">
        <f t="shared" si="1"/>
        <v>192</v>
      </c>
      <c r="I14" s="242">
        <f>F14/H14</f>
        <v>17.135416666666668</v>
      </c>
      <c r="J14" s="251">
        <v>36</v>
      </c>
      <c r="K14" s="68">
        <v>12</v>
      </c>
    </row>
    <row r="15" spans="1:12" ht="12.75" customHeight="1">
      <c r="A15" s="507"/>
      <c r="B15" s="364" t="s">
        <v>410</v>
      </c>
      <c r="C15" s="304">
        <v>1.25</v>
      </c>
      <c r="D15" s="304">
        <v>0.9</v>
      </c>
      <c r="E15" s="366" t="s">
        <v>72</v>
      </c>
      <c r="F15" s="245">
        <v>250</v>
      </c>
      <c r="G15" s="242">
        <f t="shared" si="0"/>
        <v>200</v>
      </c>
      <c r="H15" s="243">
        <f t="shared" si="1"/>
        <v>10.8</v>
      </c>
      <c r="I15" s="242">
        <f t="shared" si="2"/>
        <v>23.148148148148145</v>
      </c>
      <c r="J15" s="251">
        <v>378</v>
      </c>
      <c r="K15" s="68">
        <v>12</v>
      </c>
    </row>
    <row r="16" spans="1:12" ht="12.75" customHeight="1">
      <c r="A16" s="507"/>
      <c r="B16" s="503"/>
      <c r="C16" s="304">
        <v>3.75</v>
      </c>
      <c r="D16" s="304">
        <v>2.7</v>
      </c>
      <c r="E16" s="501"/>
      <c r="F16" s="245">
        <v>680</v>
      </c>
      <c r="G16" s="242">
        <f t="shared" si="0"/>
        <v>181.33333333333334</v>
      </c>
      <c r="H16" s="243">
        <f t="shared" si="1"/>
        <v>32.400000000000006</v>
      </c>
      <c r="I16" s="242">
        <f t="shared" si="2"/>
        <v>20.987654320987652</v>
      </c>
      <c r="J16" s="241">
        <v>180</v>
      </c>
      <c r="K16" s="68">
        <v>12</v>
      </c>
    </row>
    <row r="17" spans="1:11">
      <c r="A17" s="508"/>
      <c r="B17" s="365"/>
      <c r="C17" s="304">
        <v>12.5</v>
      </c>
      <c r="D17" s="304">
        <v>9</v>
      </c>
      <c r="E17" s="501"/>
      <c r="F17" s="245">
        <v>2080</v>
      </c>
      <c r="G17" s="242">
        <f t="shared" si="0"/>
        <v>166.4</v>
      </c>
      <c r="H17" s="243">
        <f t="shared" si="1"/>
        <v>108</v>
      </c>
      <c r="I17" s="242">
        <f t="shared" si="2"/>
        <v>19.25925925925926</v>
      </c>
      <c r="J17" s="251">
        <v>44</v>
      </c>
      <c r="K17" s="68">
        <v>12</v>
      </c>
    </row>
    <row r="18" spans="1:11" ht="12.75" customHeight="1">
      <c r="A18" s="361" t="s">
        <v>516</v>
      </c>
      <c r="B18" s="364" t="s">
        <v>411</v>
      </c>
      <c r="C18" s="304">
        <v>1.56</v>
      </c>
      <c r="D18" s="304">
        <v>0.9</v>
      </c>
      <c r="E18" s="366" t="s">
        <v>72</v>
      </c>
      <c r="F18" s="245">
        <v>200</v>
      </c>
      <c r="G18" s="244">
        <f t="shared" si="0"/>
        <v>128.2051282051282</v>
      </c>
      <c r="H18" s="243">
        <f t="shared" si="1"/>
        <v>10.8</v>
      </c>
      <c r="I18" s="242">
        <f t="shared" si="2"/>
        <v>18.518518518518519</v>
      </c>
      <c r="J18" s="251">
        <v>378</v>
      </c>
      <c r="K18" s="68">
        <v>12</v>
      </c>
    </row>
    <row r="19" spans="1:11" ht="12.75" customHeight="1">
      <c r="A19" s="362"/>
      <c r="B19" s="503"/>
      <c r="C19" s="304">
        <v>4.7</v>
      </c>
      <c r="D19" s="304">
        <v>2.7</v>
      </c>
      <c r="E19" s="501"/>
      <c r="F19" s="245">
        <v>510</v>
      </c>
      <c r="G19" s="244">
        <f t="shared" si="0"/>
        <v>108.51063829787233</v>
      </c>
      <c r="H19" s="243">
        <f t="shared" si="1"/>
        <v>32.400000000000006</v>
      </c>
      <c r="I19" s="242">
        <f t="shared" si="2"/>
        <v>15.740740740740739</v>
      </c>
      <c r="J19" s="241">
        <v>180</v>
      </c>
      <c r="K19" s="68">
        <v>12</v>
      </c>
    </row>
    <row r="20" spans="1:11">
      <c r="A20" s="363"/>
      <c r="B20" s="365"/>
      <c r="C20" s="304">
        <v>15.6</v>
      </c>
      <c r="D20" s="304">
        <v>9</v>
      </c>
      <c r="E20" s="501"/>
      <c r="F20" s="245">
        <v>1570</v>
      </c>
      <c r="G20" s="244">
        <f t="shared" si="0"/>
        <v>100.64102564102565</v>
      </c>
      <c r="H20" s="243">
        <f t="shared" si="1"/>
        <v>108</v>
      </c>
      <c r="I20" s="242">
        <f t="shared" si="2"/>
        <v>14.537037037037036</v>
      </c>
      <c r="J20" s="251">
        <v>44</v>
      </c>
      <c r="K20" s="68">
        <v>12</v>
      </c>
    </row>
    <row r="21" spans="1:11" ht="12.75" customHeight="1">
      <c r="A21" s="361" t="s">
        <v>517</v>
      </c>
      <c r="B21" s="364" t="s">
        <v>412</v>
      </c>
      <c r="C21" s="304">
        <v>1.18</v>
      </c>
      <c r="D21" s="304">
        <v>0.9</v>
      </c>
      <c r="E21" s="366" t="s">
        <v>72</v>
      </c>
      <c r="F21" s="245">
        <v>490</v>
      </c>
      <c r="G21" s="244">
        <f t="shared" si="0"/>
        <v>415.25423728813564</v>
      </c>
      <c r="H21" s="243">
        <f t="shared" si="1"/>
        <v>10.8</v>
      </c>
      <c r="I21" s="242">
        <f t="shared" si="2"/>
        <v>45.370370370370367</v>
      </c>
      <c r="J21" s="251">
        <v>378</v>
      </c>
      <c r="K21" s="68">
        <v>12</v>
      </c>
    </row>
    <row r="22" spans="1:11">
      <c r="A22" s="362"/>
      <c r="B22" s="503"/>
      <c r="C22" s="304">
        <v>3.52</v>
      </c>
      <c r="D22" s="304">
        <v>2.7</v>
      </c>
      <c r="E22" s="501"/>
      <c r="F22" s="245">
        <v>1340</v>
      </c>
      <c r="G22" s="244">
        <f t="shared" si="0"/>
        <v>380.68181818181819</v>
      </c>
      <c r="H22" s="243">
        <f t="shared" si="1"/>
        <v>32.400000000000006</v>
      </c>
      <c r="I22" s="242">
        <f t="shared" si="2"/>
        <v>41.358024691358018</v>
      </c>
      <c r="J22" s="241">
        <v>180</v>
      </c>
      <c r="K22" s="68">
        <v>12</v>
      </c>
    </row>
    <row r="23" spans="1:11" ht="12.75" customHeight="1">
      <c r="A23" s="363"/>
      <c r="B23" s="365"/>
      <c r="C23" s="304">
        <v>11.7</v>
      </c>
      <c r="D23" s="304">
        <v>9</v>
      </c>
      <c r="E23" s="501"/>
      <c r="F23" s="245">
        <v>4230</v>
      </c>
      <c r="G23" s="244">
        <f t="shared" si="0"/>
        <v>361.53846153846155</v>
      </c>
      <c r="H23" s="243">
        <f t="shared" si="1"/>
        <v>108</v>
      </c>
      <c r="I23" s="242">
        <f t="shared" si="2"/>
        <v>39.166666666666664</v>
      </c>
      <c r="J23" s="251">
        <v>44</v>
      </c>
      <c r="K23" s="68">
        <v>12</v>
      </c>
    </row>
    <row r="24" spans="1:11" ht="15">
      <c r="A24" s="321" t="s">
        <v>238</v>
      </c>
      <c r="B24" s="240"/>
      <c r="C24" s="262"/>
      <c r="D24" s="262"/>
      <c r="E24" s="262"/>
      <c r="F24" s="263"/>
      <c r="G24" s="256"/>
      <c r="H24" s="256"/>
      <c r="I24" s="256"/>
      <c r="J24" s="257"/>
      <c r="K24" s="68"/>
    </row>
    <row r="25" spans="1:11" ht="12.75" customHeight="1">
      <c r="A25" s="504" t="s">
        <v>518</v>
      </c>
      <c r="B25" s="364" t="s">
        <v>413</v>
      </c>
      <c r="C25" s="304">
        <v>1.46</v>
      </c>
      <c r="D25" s="304">
        <v>0.9</v>
      </c>
      <c r="E25" s="366" t="s">
        <v>73</v>
      </c>
      <c r="F25" s="245">
        <v>460</v>
      </c>
      <c r="G25" s="244">
        <f t="shared" ref="G25:G44" si="3">F25/C25</f>
        <v>315.06849315068496</v>
      </c>
      <c r="H25" s="243">
        <f t="shared" ref="H25:H44" si="4">D25*K25</f>
        <v>12.6</v>
      </c>
      <c r="I25" s="242">
        <f t="shared" ref="I25:I47" si="5">F25/H25</f>
        <v>36.507936507936506</v>
      </c>
      <c r="J25" s="251">
        <v>378</v>
      </c>
      <c r="K25" s="68">
        <v>14</v>
      </c>
    </row>
    <row r="26" spans="1:11" ht="12.75" customHeight="1">
      <c r="A26" s="505"/>
      <c r="B26" s="503"/>
      <c r="C26" s="304">
        <v>4.4000000000000004</v>
      </c>
      <c r="D26" s="304">
        <v>2.7</v>
      </c>
      <c r="E26" s="501"/>
      <c r="F26" s="245">
        <v>1190</v>
      </c>
      <c r="G26" s="244">
        <f t="shared" si="3"/>
        <v>270.45454545454544</v>
      </c>
      <c r="H26" s="243">
        <f t="shared" si="4"/>
        <v>37.800000000000004</v>
      </c>
      <c r="I26" s="242">
        <f t="shared" si="5"/>
        <v>31.481481481481477</v>
      </c>
      <c r="J26" s="241">
        <v>180</v>
      </c>
      <c r="K26" s="68">
        <v>14</v>
      </c>
    </row>
    <row r="27" spans="1:11">
      <c r="A27" s="505"/>
      <c r="B27" s="365"/>
      <c r="C27" s="304">
        <v>14.6</v>
      </c>
      <c r="D27" s="304">
        <v>9</v>
      </c>
      <c r="E27" s="501"/>
      <c r="F27" s="245">
        <v>3850</v>
      </c>
      <c r="G27" s="244">
        <f t="shared" si="3"/>
        <v>263.69863013698631</v>
      </c>
      <c r="H27" s="243">
        <f t="shared" si="4"/>
        <v>126</v>
      </c>
      <c r="I27" s="242">
        <f t="shared" si="5"/>
        <v>30.555555555555557</v>
      </c>
      <c r="J27" s="251">
        <v>44</v>
      </c>
      <c r="K27" s="68">
        <v>14</v>
      </c>
    </row>
    <row r="28" spans="1:11" ht="12.75" customHeight="1">
      <c r="A28" s="361" t="s">
        <v>519</v>
      </c>
      <c r="B28" s="364" t="s">
        <v>414</v>
      </c>
      <c r="C28" s="304">
        <v>1.3</v>
      </c>
      <c r="D28" s="304">
        <v>0.9</v>
      </c>
      <c r="E28" s="366" t="s">
        <v>72</v>
      </c>
      <c r="F28" s="245">
        <v>300</v>
      </c>
      <c r="G28" s="244">
        <f t="shared" si="3"/>
        <v>230.76923076923077</v>
      </c>
      <c r="H28" s="243">
        <f t="shared" si="4"/>
        <v>10.8</v>
      </c>
      <c r="I28" s="242">
        <f t="shared" si="5"/>
        <v>27.777777777777775</v>
      </c>
      <c r="J28" s="251">
        <v>378</v>
      </c>
      <c r="K28" s="68">
        <v>12</v>
      </c>
    </row>
    <row r="29" spans="1:11">
      <c r="A29" s="362"/>
      <c r="B29" s="503"/>
      <c r="C29" s="304">
        <v>3.9</v>
      </c>
      <c r="D29" s="304">
        <v>2.7</v>
      </c>
      <c r="E29" s="501"/>
      <c r="F29" s="245">
        <v>810</v>
      </c>
      <c r="G29" s="244">
        <f t="shared" si="3"/>
        <v>207.69230769230771</v>
      </c>
      <c r="H29" s="243">
        <f t="shared" si="4"/>
        <v>32.400000000000006</v>
      </c>
      <c r="I29" s="242">
        <f t="shared" si="5"/>
        <v>24.999999999999996</v>
      </c>
      <c r="J29" s="241">
        <v>180</v>
      </c>
      <c r="K29" s="68">
        <v>12</v>
      </c>
    </row>
    <row r="30" spans="1:11" ht="12.75" customHeight="1">
      <c r="A30" s="362"/>
      <c r="B30" s="503"/>
      <c r="C30" s="304">
        <v>13</v>
      </c>
      <c r="D30" s="304">
        <v>9</v>
      </c>
      <c r="E30" s="501"/>
      <c r="F30" s="245">
        <v>2330</v>
      </c>
      <c r="G30" s="244">
        <f t="shared" si="3"/>
        <v>179.23076923076923</v>
      </c>
      <c r="H30" s="243">
        <f t="shared" si="4"/>
        <v>108</v>
      </c>
      <c r="I30" s="242">
        <f t="shared" si="5"/>
        <v>21.574074074074073</v>
      </c>
      <c r="J30" s="251">
        <v>44</v>
      </c>
      <c r="K30" s="68">
        <v>12</v>
      </c>
    </row>
    <row r="31" spans="1:11">
      <c r="A31" s="362"/>
      <c r="B31" s="365"/>
      <c r="C31" s="304">
        <v>23.2</v>
      </c>
      <c r="D31" s="304">
        <v>16</v>
      </c>
      <c r="E31" s="290"/>
      <c r="F31" s="245">
        <v>4020</v>
      </c>
      <c r="G31" s="244">
        <f>F31/C31</f>
        <v>173.27586206896552</v>
      </c>
      <c r="H31" s="243">
        <f t="shared" si="4"/>
        <v>192</v>
      </c>
      <c r="I31" s="242">
        <f>F31/H31</f>
        <v>20.9375</v>
      </c>
      <c r="J31" s="251">
        <v>45</v>
      </c>
      <c r="K31" s="68">
        <v>12</v>
      </c>
    </row>
    <row r="32" spans="1:11" s="247" customFormat="1" ht="12.75" customHeight="1">
      <c r="A32" s="362"/>
      <c r="B32" s="364" t="s">
        <v>415</v>
      </c>
      <c r="C32" s="304">
        <v>1.24</v>
      </c>
      <c r="D32" s="304">
        <v>0.9</v>
      </c>
      <c r="E32" s="366" t="s">
        <v>72</v>
      </c>
      <c r="F32" s="245">
        <v>260</v>
      </c>
      <c r="G32" s="244">
        <f t="shared" ref="G32:G34" si="6">F32/C32</f>
        <v>209.67741935483872</v>
      </c>
      <c r="H32" s="243">
        <f t="shared" si="4"/>
        <v>10.8</v>
      </c>
      <c r="I32" s="242">
        <f>F32/H32</f>
        <v>24.074074074074073</v>
      </c>
      <c r="J32" s="251">
        <v>378</v>
      </c>
      <c r="K32" s="254">
        <v>12</v>
      </c>
    </row>
    <row r="33" spans="1:12" s="247" customFormat="1" ht="12.75" customHeight="1">
      <c r="A33" s="362"/>
      <c r="B33" s="503"/>
      <c r="C33" s="304">
        <v>3.72</v>
      </c>
      <c r="D33" s="304">
        <v>2.7</v>
      </c>
      <c r="E33" s="501"/>
      <c r="F33" s="245">
        <v>720</v>
      </c>
      <c r="G33" s="244">
        <f t="shared" si="6"/>
        <v>193.54838709677418</v>
      </c>
      <c r="H33" s="243">
        <f t="shared" si="4"/>
        <v>32.400000000000006</v>
      </c>
      <c r="I33" s="242">
        <f>F33/H33</f>
        <v>22.222222222222218</v>
      </c>
      <c r="J33" s="241">
        <v>180</v>
      </c>
      <c r="K33" s="254">
        <v>12</v>
      </c>
    </row>
    <row r="34" spans="1:12" s="247" customFormat="1">
      <c r="A34" s="363"/>
      <c r="B34" s="503"/>
      <c r="C34" s="304">
        <v>12.4</v>
      </c>
      <c r="D34" s="304">
        <v>9</v>
      </c>
      <c r="E34" s="501"/>
      <c r="F34" s="245">
        <v>2190</v>
      </c>
      <c r="G34" s="244">
        <f t="shared" si="6"/>
        <v>176.61290322580643</v>
      </c>
      <c r="H34" s="243">
        <f t="shared" si="4"/>
        <v>108</v>
      </c>
      <c r="I34" s="242">
        <f>F34/H34</f>
        <v>20.277777777777779</v>
      </c>
      <c r="J34" s="251">
        <v>44</v>
      </c>
      <c r="K34" s="254">
        <v>12</v>
      </c>
    </row>
    <row r="35" spans="1:12" ht="12.75" customHeight="1">
      <c r="A35" s="361" t="s">
        <v>521</v>
      </c>
      <c r="B35" s="364" t="s">
        <v>416</v>
      </c>
      <c r="C35" s="304">
        <v>1.42</v>
      </c>
      <c r="D35" s="304">
        <v>0.9</v>
      </c>
      <c r="E35" s="366" t="s">
        <v>72</v>
      </c>
      <c r="F35" s="245">
        <v>440</v>
      </c>
      <c r="G35" s="244">
        <f t="shared" si="3"/>
        <v>309.85915492957747</v>
      </c>
      <c r="H35" s="243">
        <f t="shared" si="4"/>
        <v>10.8</v>
      </c>
      <c r="I35" s="242">
        <f t="shared" si="5"/>
        <v>40.74074074074074</v>
      </c>
      <c r="J35" s="251">
        <v>378</v>
      </c>
      <c r="K35" s="68">
        <v>12</v>
      </c>
    </row>
    <row r="36" spans="1:12" ht="12.75" customHeight="1">
      <c r="A36" s="362"/>
      <c r="B36" s="503"/>
      <c r="C36" s="304">
        <v>4.3</v>
      </c>
      <c r="D36" s="304">
        <v>2.7</v>
      </c>
      <c r="E36" s="501"/>
      <c r="F36" s="245">
        <v>1150</v>
      </c>
      <c r="G36" s="244">
        <f t="shared" si="3"/>
        <v>267.44186046511629</v>
      </c>
      <c r="H36" s="243">
        <f t="shared" si="4"/>
        <v>32.400000000000006</v>
      </c>
      <c r="I36" s="242">
        <f t="shared" si="5"/>
        <v>35.493827160493822</v>
      </c>
      <c r="J36" s="241">
        <v>180</v>
      </c>
      <c r="K36" s="68">
        <v>12</v>
      </c>
    </row>
    <row r="37" spans="1:12">
      <c r="A37" s="363"/>
      <c r="B37" s="365"/>
      <c r="C37" s="304">
        <v>14.4</v>
      </c>
      <c r="D37" s="304">
        <v>9</v>
      </c>
      <c r="E37" s="501"/>
      <c r="F37" s="245">
        <v>3710</v>
      </c>
      <c r="G37" s="244">
        <f t="shared" si="3"/>
        <v>257.63888888888886</v>
      </c>
      <c r="H37" s="243">
        <f t="shared" si="4"/>
        <v>108</v>
      </c>
      <c r="I37" s="242">
        <f t="shared" si="5"/>
        <v>34.351851851851855</v>
      </c>
      <c r="J37" s="251">
        <v>44</v>
      </c>
      <c r="K37" s="68">
        <v>12</v>
      </c>
    </row>
    <row r="38" spans="1:12" ht="12.75" customHeight="1">
      <c r="A38" s="361" t="s">
        <v>522</v>
      </c>
      <c r="B38" s="364" t="s">
        <v>417</v>
      </c>
      <c r="C38" s="304">
        <v>1.3</v>
      </c>
      <c r="D38" s="304">
        <v>0.9</v>
      </c>
      <c r="E38" s="366" t="s">
        <v>72</v>
      </c>
      <c r="F38" s="245">
        <v>260</v>
      </c>
      <c r="G38" s="244">
        <f t="shared" si="3"/>
        <v>200</v>
      </c>
      <c r="H38" s="243">
        <f t="shared" si="4"/>
        <v>10.8</v>
      </c>
      <c r="I38" s="242">
        <f t="shared" si="5"/>
        <v>24.074074074074073</v>
      </c>
      <c r="J38" s="251">
        <v>378</v>
      </c>
      <c r="K38" s="68">
        <v>12</v>
      </c>
    </row>
    <row r="39" spans="1:12">
      <c r="A39" s="362"/>
      <c r="B39" s="503"/>
      <c r="C39" s="304">
        <v>3.9</v>
      </c>
      <c r="D39" s="304">
        <v>2.7</v>
      </c>
      <c r="E39" s="501"/>
      <c r="F39" s="245">
        <v>680</v>
      </c>
      <c r="G39" s="244">
        <f t="shared" si="3"/>
        <v>174.35897435897436</v>
      </c>
      <c r="H39" s="243">
        <f t="shared" si="4"/>
        <v>32.400000000000006</v>
      </c>
      <c r="I39" s="242">
        <f t="shared" si="5"/>
        <v>20.987654320987652</v>
      </c>
      <c r="J39" s="241">
        <v>180</v>
      </c>
      <c r="K39" s="68">
        <v>12</v>
      </c>
    </row>
    <row r="40" spans="1:12" ht="12.75" customHeight="1">
      <c r="A40" s="362"/>
      <c r="B40" s="503"/>
      <c r="C40" s="304">
        <v>13</v>
      </c>
      <c r="D40" s="304">
        <v>9</v>
      </c>
      <c r="E40" s="501"/>
      <c r="F40" s="245">
        <v>2080</v>
      </c>
      <c r="G40" s="244">
        <f t="shared" si="3"/>
        <v>160</v>
      </c>
      <c r="H40" s="243">
        <f t="shared" si="4"/>
        <v>108</v>
      </c>
      <c r="I40" s="242">
        <f t="shared" si="5"/>
        <v>19.25925925925926</v>
      </c>
      <c r="J40" s="251">
        <v>44</v>
      </c>
      <c r="K40" s="68">
        <v>12</v>
      </c>
      <c r="L40" s="282"/>
    </row>
    <row r="41" spans="1:12">
      <c r="A41" s="362"/>
      <c r="B41" s="365"/>
      <c r="C41" s="304">
        <v>23.2</v>
      </c>
      <c r="D41" s="304">
        <v>16</v>
      </c>
      <c r="E41" s="290"/>
      <c r="F41" s="245">
        <v>3600</v>
      </c>
      <c r="G41" s="244">
        <f>F41/C41</f>
        <v>155.17241379310346</v>
      </c>
      <c r="H41" s="243">
        <f t="shared" si="4"/>
        <v>192</v>
      </c>
      <c r="I41" s="242">
        <f>F41/H41</f>
        <v>18.75</v>
      </c>
      <c r="J41" s="251">
        <v>45</v>
      </c>
      <c r="K41" s="68">
        <v>12</v>
      </c>
      <c r="L41" s="282"/>
    </row>
    <row r="42" spans="1:12" ht="12.75" customHeight="1">
      <c r="A42" s="362"/>
      <c r="B42" s="364" t="s">
        <v>418</v>
      </c>
      <c r="C42" s="304">
        <v>1.25</v>
      </c>
      <c r="D42" s="304">
        <v>0.9</v>
      </c>
      <c r="E42" s="366" t="s">
        <v>72</v>
      </c>
      <c r="F42" s="245">
        <v>250</v>
      </c>
      <c r="G42" s="242">
        <f t="shared" si="3"/>
        <v>200</v>
      </c>
      <c r="H42" s="243">
        <f t="shared" si="4"/>
        <v>10.8</v>
      </c>
      <c r="I42" s="242">
        <f t="shared" si="5"/>
        <v>23.148148148148145</v>
      </c>
      <c r="J42" s="251">
        <v>378</v>
      </c>
      <c r="K42" s="68">
        <v>12</v>
      </c>
    </row>
    <row r="43" spans="1:12" ht="14.25" customHeight="1">
      <c r="A43" s="362"/>
      <c r="B43" s="503"/>
      <c r="C43" s="304">
        <v>3.75</v>
      </c>
      <c r="D43" s="304">
        <v>2.7</v>
      </c>
      <c r="E43" s="501"/>
      <c r="F43" s="245">
        <v>680</v>
      </c>
      <c r="G43" s="242">
        <f t="shared" si="3"/>
        <v>181.33333333333334</v>
      </c>
      <c r="H43" s="243">
        <f t="shared" si="4"/>
        <v>32.400000000000006</v>
      </c>
      <c r="I43" s="242">
        <f t="shared" si="5"/>
        <v>20.987654320987652</v>
      </c>
      <c r="J43" s="241">
        <v>180</v>
      </c>
      <c r="K43" s="68">
        <v>12</v>
      </c>
    </row>
    <row r="44" spans="1:12" ht="14.25" customHeight="1">
      <c r="A44" s="363"/>
      <c r="B44" s="365"/>
      <c r="C44" s="304">
        <v>12.5</v>
      </c>
      <c r="D44" s="304">
        <v>9</v>
      </c>
      <c r="E44" s="501"/>
      <c r="F44" s="245">
        <v>2080</v>
      </c>
      <c r="G44" s="242">
        <f t="shared" si="3"/>
        <v>166.4</v>
      </c>
      <c r="H44" s="243">
        <f t="shared" si="4"/>
        <v>108</v>
      </c>
      <c r="I44" s="242">
        <f t="shared" si="5"/>
        <v>19.25925925925926</v>
      </c>
      <c r="J44" s="251">
        <v>44</v>
      </c>
      <c r="K44" s="68">
        <v>12</v>
      </c>
    </row>
    <row r="45" spans="1:12" ht="15">
      <c r="A45" s="321" t="s">
        <v>239</v>
      </c>
      <c r="B45" s="240"/>
      <c r="C45" s="262"/>
      <c r="D45" s="262"/>
      <c r="E45" s="262"/>
      <c r="F45" s="263"/>
      <c r="G45" s="256"/>
      <c r="H45" s="256"/>
      <c r="I45" s="256"/>
      <c r="J45" s="257"/>
      <c r="K45" s="68"/>
    </row>
    <row r="46" spans="1:12" ht="19.5" customHeight="1">
      <c r="A46" s="361" t="s">
        <v>520</v>
      </c>
      <c r="B46" s="364" t="s">
        <v>419</v>
      </c>
      <c r="C46" s="291">
        <v>4.25</v>
      </c>
      <c r="D46" s="304">
        <v>2.7</v>
      </c>
      <c r="E46" s="502" t="s">
        <v>71</v>
      </c>
      <c r="F46" s="245">
        <v>930</v>
      </c>
      <c r="G46" s="244">
        <f>F46/C46</f>
        <v>218.8235294117647</v>
      </c>
      <c r="H46" s="243">
        <f>D46*K46</f>
        <v>21.6</v>
      </c>
      <c r="I46" s="242">
        <f t="shared" si="5"/>
        <v>43.05555555555555</v>
      </c>
      <c r="J46" s="241">
        <v>180</v>
      </c>
      <c r="K46" s="68">
        <v>8</v>
      </c>
    </row>
    <row r="47" spans="1:12" ht="19.5" customHeight="1">
      <c r="A47" s="363"/>
      <c r="B47" s="365"/>
      <c r="C47" s="304">
        <v>14.2</v>
      </c>
      <c r="D47" s="304">
        <v>9</v>
      </c>
      <c r="E47" s="502"/>
      <c r="F47" s="245">
        <v>2950</v>
      </c>
      <c r="G47" s="244">
        <f>F47/C47</f>
        <v>207.74647887323945</v>
      </c>
      <c r="H47" s="243">
        <f>D47*K47</f>
        <v>72</v>
      </c>
      <c r="I47" s="242">
        <f t="shared" si="5"/>
        <v>40.972222222222221</v>
      </c>
      <c r="J47" s="251">
        <v>44</v>
      </c>
      <c r="K47" s="68">
        <v>8</v>
      </c>
    </row>
    <row r="48" spans="1:12" s="4" customFormat="1" ht="11.25" customHeight="1">
      <c r="A48" s="33"/>
      <c r="B48" s="34"/>
      <c r="C48" s="35"/>
      <c r="D48" s="35"/>
      <c r="E48" s="35"/>
      <c r="F48" s="36"/>
      <c r="G48" s="37"/>
      <c r="H48" s="35"/>
      <c r="I48" s="78"/>
      <c r="J48" s="38"/>
      <c r="L48"/>
    </row>
    <row r="49" spans="1:12" s="4" customFormat="1">
      <c r="A49" s="46" t="s">
        <v>56</v>
      </c>
      <c r="B49" s="5"/>
      <c r="C49" s="19"/>
      <c r="D49" s="19"/>
      <c r="E49" s="19"/>
      <c r="F49" s="26"/>
      <c r="G49" s="23"/>
      <c r="H49" s="20"/>
      <c r="I49" s="21"/>
      <c r="J49" s="22"/>
      <c r="L49"/>
    </row>
    <row r="50" spans="1:12" ht="16.5" customHeight="1">
      <c r="A50" s="46" t="s">
        <v>57</v>
      </c>
      <c r="B50" s="39"/>
      <c r="C50" s="40"/>
      <c r="D50" s="40"/>
      <c r="E50" s="40"/>
      <c r="F50" s="41"/>
      <c r="G50" s="42"/>
      <c r="H50" s="43"/>
      <c r="I50" s="44"/>
      <c r="J50" s="45"/>
    </row>
    <row r="51" spans="1:12">
      <c r="A51" s="46"/>
      <c r="B51" s="206"/>
    </row>
    <row r="52" spans="1:12">
      <c r="A52" s="1"/>
      <c r="B52" s="1"/>
      <c r="C52" s="1"/>
      <c r="D52" s="1"/>
      <c r="E52" s="1"/>
      <c r="H52" s="1"/>
      <c r="I52" s="2"/>
      <c r="J52" s="11"/>
    </row>
    <row r="53" spans="1:12">
      <c r="A53" s="1"/>
      <c r="B53" s="1"/>
      <c r="C53" s="1"/>
      <c r="D53" s="1"/>
      <c r="E53" s="1"/>
      <c r="H53" s="1"/>
      <c r="I53" s="2"/>
      <c r="J53" s="11"/>
    </row>
    <row r="54" spans="1:12">
      <c r="A54" s="1"/>
      <c r="B54" s="1"/>
      <c r="C54" s="1"/>
      <c r="D54" s="1"/>
      <c r="E54" s="1"/>
      <c r="H54" s="1"/>
      <c r="I54" s="2"/>
      <c r="J54" s="11"/>
    </row>
    <row r="55" spans="1:12">
      <c r="A55" s="1"/>
      <c r="B55" s="1"/>
      <c r="C55" s="1"/>
      <c r="D55" s="1"/>
      <c r="E55" s="1"/>
      <c r="H55" s="1"/>
      <c r="I55" s="2"/>
      <c r="J55" s="11"/>
    </row>
    <row r="56" spans="1:12">
      <c r="A56" s="1"/>
      <c r="B56" s="1"/>
      <c r="C56" s="1"/>
      <c r="D56" s="1"/>
      <c r="E56" s="1"/>
      <c r="H56" s="1"/>
      <c r="I56" s="2"/>
      <c r="J56" s="11"/>
    </row>
    <row r="57" spans="1:12">
      <c r="A57" s="1"/>
      <c r="B57" s="1"/>
      <c r="C57" s="1"/>
      <c r="D57" s="1"/>
      <c r="E57" s="1"/>
      <c r="H57" s="1"/>
      <c r="I57" s="2"/>
      <c r="J57" s="11"/>
    </row>
    <row r="58" spans="1:12">
      <c r="A58" s="1"/>
      <c r="B58" s="1"/>
      <c r="C58" s="1"/>
      <c r="D58" s="1"/>
      <c r="E58" s="1"/>
      <c r="H58" s="1"/>
      <c r="I58" s="2"/>
      <c r="J58" s="11"/>
    </row>
    <row r="59" spans="1:12">
      <c r="A59" s="1"/>
      <c r="B59" s="1"/>
      <c r="C59" s="1"/>
      <c r="D59" s="1"/>
      <c r="E59" s="1"/>
      <c r="H59" s="1"/>
      <c r="I59" s="2"/>
      <c r="J59" s="11"/>
    </row>
    <row r="60" spans="1:12">
      <c r="A60" s="1"/>
      <c r="B60" s="1"/>
      <c r="C60" s="1"/>
      <c r="D60" s="1"/>
      <c r="E60" s="1"/>
      <c r="H60" s="1"/>
      <c r="I60" s="2"/>
      <c r="J60" s="11"/>
    </row>
    <row r="61" spans="1:12">
      <c r="A61" s="1"/>
      <c r="B61" s="1"/>
      <c r="C61" s="1"/>
      <c r="D61" s="1"/>
      <c r="E61" s="1"/>
      <c r="H61" s="1"/>
      <c r="I61" s="2"/>
      <c r="J61" s="11"/>
    </row>
    <row r="62" spans="1:12">
      <c r="A62" s="1"/>
      <c r="B62" s="1"/>
      <c r="C62" s="1"/>
      <c r="D62" s="1"/>
      <c r="E62" s="1"/>
      <c r="H62" s="1"/>
      <c r="I62" s="2"/>
      <c r="J62" s="11"/>
    </row>
    <row r="63" spans="1:12">
      <c r="A63" s="1"/>
      <c r="B63" s="1"/>
      <c r="C63" s="1"/>
      <c r="D63" s="1"/>
      <c r="E63" s="1"/>
      <c r="H63" s="1"/>
      <c r="I63" s="2"/>
      <c r="J63" s="11"/>
    </row>
    <row r="64" spans="1:12">
      <c r="A64" s="1"/>
      <c r="B64" s="1"/>
      <c r="C64" s="1"/>
      <c r="D64" s="1"/>
      <c r="E64" s="1"/>
      <c r="H64" s="1"/>
      <c r="I64" s="2"/>
      <c r="J64" s="11"/>
    </row>
    <row r="65" spans="1:10">
      <c r="A65" s="1"/>
      <c r="B65" s="1"/>
      <c r="C65" s="1"/>
      <c r="D65" s="1"/>
      <c r="E65" s="1"/>
      <c r="H65" s="1"/>
      <c r="I65" s="2"/>
      <c r="J65" s="11"/>
    </row>
    <row r="66" spans="1:10">
      <c r="A66" s="1"/>
      <c r="B66" s="1"/>
      <c r="C66" s="1"/>
      <c r="D66" s="1"/>
      <c r="E66" s="1"/>
      <c r="H66" s="1"/>
      <c r="I66" s="2"/>
      <c r="J66" s="11"/>
    </row>
    <row r="67" spans="1:10">
      <c r="A67" s="1"/>
      <c r="B67" s="1"/>
      <c r="C67" s="1"/>
      <c r="D67" s="1"/>
      <c r="E67" s="1"/>
      <c r="H67" s="1"/>
      <c r="I67" s="2"/>
      <c r="J67" s="11"/>
    </row>
    <row r="68" spans="1:10">
      <c r="A68" s="1"/>
      <c r="B68" s="1"/>
      <c r="C68" s="1"/>
      <c r="D68" s="1"/>
      <c r="E68" s="1"/>
      <c r="H68" s="1"/>
      <c r="I68" s="2"/>
      <c r="J68" s="11"/>
    </row>
    <row r="69" spans="1:10">
      <c r="A69" s="1"/>
      <c r="B69" s="1"/>
      <c r="C69" s="1"/>
      <c r="D69" s="1"/>
      <c r="E69" s="1"/>
      <c r="H69" s="1"/>
      <c r="I69" s="2"/>
      <c r="J69" s="11"/>
    </row>
    <row r="70" spans="1:10">
      <c r="A70" s="1"/>
      <c r="B70" s="1"/>
      <c r="C70" s="1"/>
      <c r="D70" s="1"/>
      <c r="E70" s="1"/>
      <c r="H70" s="1"/>
      <c r="I70" s="2"/>
      <c r="J70" s="11"/>
    </row>
    <row r="71" spans="1:10">
      <c r="A71" s="1"/>
      <c r="B71" s="1"/>
      <c r="C71" s="1"/>
      <c r="D71" s="1"/>
      <c r="E71" s="1"/>
      <c r="H71" s="1"/>
      <c r="I71" s="2"/>
      <c r="J71" s="11"/>
    </row>
    <row r="72" spans="1:10">
      <c r="A72" s="1"/>
      <c r="B72" s="1"/>
      <c r="C72" s="1"/>
      <c r="D72" s="1"/>
      <c r="E72" s="1"/>
      <c r="H72" s="1"/>
      <c r="I72" s="2"/>
      <c r="J72" s="11"/>
    </row>
    <row r="73" spans="1:10">
      <c r="A73" s="1"/>
      <c r="B73" s="1"/>
      <c r="C73" s="1"/>
      <c r="D73" s="1"/>
      <c r="E73" s="1"/>
      <c r="H73" s="1"/>
      <c r="I73" s="2"/>
      <c r="J73" s="11"/>
    </row>
    <row r="74" spans="1:10">
      <c r="A74" s="1" t="s">
        <v>1</v>
      </c>
      <c r="B74" s="1"/>
      <c r="C74" s="1"/>
      <c r="D74" s="1"/>
      <c r="E74" s="1"/>
      <c r="H74" s="1"/>
      <c r="I74" s="2"/>
      <c r="J74" s="11"/>
    </row>
    <row r="75" spans="1:10">
      <c r="A75" s="1"/>
      <c r="B75" s="1"/>
      <c r="C75" s="1"/>
      <c r="D75" s="1"/>
      <c r="E75" s="1"/>
      <c r="H75" s="1"/>
      <c r="I75" s="2"/>
      <c r="J75" s="11"/>
    </row>
    <row r="76" spans="1:10">
      <c r="A76" s="1"/>
      <c r="B76" s="1"/>
      <c r="C76" s="1"/>
      <c r="D76" s="1"/>
      <c r="E76" s="1"/>
      <c r="H76" s="1"/>
      <c r="I76" s="2"/>
      <c r="J76" s="11"/>
    </row>
    <row r="77" spans="1:10">
      <c r="A77" s="1"/>
      <c r="B77" s="1"/>
      <c r="C77" s="1"/>
      <c r="D77" s="1"/>
      <c r="E77" s="1"/>
      <c r="H77" s="1"/>
      <c r="I77" s="2"/>
      <c r="J77" s="11"/>
    </row>
    <row r="78" spans="1:10">
      <c r="A78" s="1"/>
      <c r="B78" s="1"/>
      <c r="C78" s="1"/>
      <c r="D78" s="1"/>
      <c r="E78" s="1"/>
      <c r="H78" s="1"/>
      <c r="I78" s="2"/>
      <c r="J78" s="11"/>
    </row>
    <row r="79" spans="1:10">
      <c r="A79" s="1"/>
      <c r="B79" s="1"/>
      <c r="C79" s="1"/>
      <c r="D79" s="1"/>
      <c r="E79" s="1"/>
      <c r="H79" s="1"/>
      <c r="I79" s="2"/>
      <c r="J79" s="11"/>
    </row>
    <row r="80" spans="1:10">
      <c r="A80" s="1"/>
      <c r="B80" s="1"/>
      <c r="C80" s="1"/>
      <c r="D80" s="1"/>
      <c r="E80" s="1"/>
      <c r="H80" s="1"/>
      <c r="I80" s="2"/>
      <c r="J80" s="11"/>
    </row>
    <row r="81" spans="1:10">
      <c r="A81" s="1"/>
      <c r="B81" s="1"/>
      <c r="C81" s="1"/>
      <c r="D81" s="1"/>
      <c r="E81" s="1"/>
      <c r="H81" s="1"/>
      <c r="I81" s="2"/>
      <c r="J81" s="11"/>
    </row>
    <row r="82" spans="1:10">
      <c r="A82" s="1"/>
      <c r="B82" s="1"/>
      <c r="C82" s="1"/>
      <c r="D82" s="1"/>
      <c r="E82" s="1"/>
      <c r="H82" s="1"/>
      <c r="I82" s="2"/>
      <c r="J82" s="11"/>
    </row>
    <row r="83" spans="1:10">
      <c r="A83" s="1"/>
      <c r="B83" s="1"/>
      <c r="C83" s="1"/>
      <c r="D83" s="1"/>
      <c r="E83" s="1"/>
      <c r="H83" s="1"/>
      <c r="I83" s="2"/>
      <c r="J83" s="11"/>
    </row>
    <row r="84" spans="1:10">
      <c r="A84" s="1"/>
      <c r="B84" s="1"/>
      <c r="C84" s="1"/>
      <c r="D84" s="1"/>
      <c r="E84" s="1"/>
      <c r="H84" s="1"/>
      <c r="I84" s="2"/>
      <c r="J84" s="11"/>
    </row>
    <row r="85" spans="1:10">
      <c r="A85" s="1"/>
      <c r="B85" s="1"/>
      <c r="C85" s="1"/>
      <c r="D85" s="1"/>
      <c r="E85" s="1"/>
      <c r="H85" s="1"/>
      <c r="I85" s="2"/>
      <c r="J85" s="11"/>
    </row>
    <row r="86" spans="1:10">
      <c r="A86" s="1"/>
      <c r="B86" s="1"/>
      <c r="C86" s="1"/>
      <c r="D86" s="1"/>
      <c r="E86" s="1"/>
      <c r="H86" s="1"/>
      <c r="I86" s="2"/>
      <c r="J86" s="11"/>
    </row>
    <row r="87" spans="1:10">
      <c r="A87" s="1"/>
      <c r="B87" s="1"/>
      <c r="C87" s="1"/>
      <c r="D87" s="1"/>
      <c r="E87" s="1"/>
      <c r="H87" s="1"/>
      <c r="I87" s="2"/>
      <c r="J87" s="11"/>
    </row>
    <row r="88" spans="1:10">
      <c r="A88" s="1"/>
      <c r="B88" s="1"/>
      <c r="C88" s="1"/>
      <c r="D88" s="1"/>
      <c r="E88" s="1"/>
      <c r="H88" s="1"/>
      <c r="I88" s="2"/>
      <c r="J88" s="11"/>
    </row>
    <row r="89" spans="1:10">
      <c r="A89" s="1"/>
      <c r="B89" s="1"/>
      <c r="C89" s="1"/>
      <c r="D89" s="1"/>
      <c r="E89" s="1"/>
      <c r="H89" s="1"/>
      <c r="I89" s="2"/>
      <c r="J89" s="11"/>
    </row>
    <row r="90" spans="1:10">
      <c r="A90" s="1"/>
      <c r="B90" s="1"/>
      <c r="C90" s="1"/>
      <c r="D90" s="1"/>
      <c r="E90" s="1"/>
      <c r="H90" s="1"/>
      <c r="I90" s="2"/>
      <c r="J90" s="11"/>
    </row>
    <row r="91" spans="1:10">
      <c r="A91" s="1"/>
      <c r="B91" s="1"/>
      <c r="C91" s="1"/>
      <c r="D91" s="1"/>
      <c r="E91" s="1"/>
      <c r="H91" s="1"/>
      <c r="I91" s="2"/>
      <c r="J91" s="11"/>
    </row>
    <row r="92" spans="1:10">
      <c r="A92" s="1"/>
      <c r="B92" s="1"/>
      <c r="C92" s="1"/>
      <c r="D92" s="1"/>
      <c r="E92" s="1"/>
      <c r="H92" s="1"/>
      <c r="I92" s="2"/>
      <c r="J92" s="11"/>
    </row>
    <row r="93" spans="1:10">
      <c r="A93" s="1"/>
      <c r="B93" s="1"/>
      <c r="C93" s="1"/>
      <c r="D93" s="1"/>
      <c r="E93" s="1"/>
      <c r="H93" s="1"/>
      <c r="I93" s="2"/>
      <c r="J93" s="11"/>
    </row>
    <row r="94" spans="1:10">
      <c r="A94" s="1"/>
      <c r="B94" s="1"/>
      <c r="C94" s="1"/>
      <c r="D94" s="1"/>
      <c r="E94" s="1"/>
      <c r="H94" s="1"/>
      <c r="I94" s="2"/>
      <c r="J94" s="11"/>
    </row>
    <row r="95" spans="1:10">
      <c r="A95" s="1"/>
      <c r="B95" s="1"/>
      <c r="C95" s="1"/>
      <c r="D95" s="1"/>
      <c r="E95" s="1"/>
      <c r="H95" s="1"/>
      <c r="I95" s="2"/>
      <c r="J95" s="11"/>
    </row>
  </sheetData>
  <mergeCells count="39">
    <mergeCell ref="F1:J1"/>
    <mergeCell ref="F2:J2"/>
    <mergeCell ref="F3:J3"/>
    <mergeCell ref="F4:J4"/>
    <mergeCell ref="B1:E5"/>
    <mergeCell ref="A6:B6"/>
    <mergeCell ref="A8:A10"/>
    <mergeCell ref="B8:B10"/>
    <mergeCell ref="E8:E10"/>
    <mergeCell ref="E11:E13"/>
    <mergeCell ref="A21:A23"/>
    <mergeCell ref="B11:B14"/>
    <mergeCell ref="E21:E23"/>
    <mergeCell ref="B15:B17"/>
    <mergeCell ref="B21:B23"/>
    <mergeCell ref="E15:E17"/>
    <mergeCell ref="E18:E20"/>
    <mergeCell ref="A11:A17"/>
    <mergeCell ref="A18:A20"/>
    <mergeCell ref="B18:B20"/>
    <mergeCell ref="A35:A37"/>
    <mergeCell ref="B35:B37"/>
    <mergeCell ref="E35:E37"/>
    <mergeCell ref="A25:A27"/>
    <mergeCell ref="E28:E30"/>
    <mergeCell ref="E25:E27"/>
    <mergeCell ref="A28:A34"/>
    <mergeCell ref="E32:E34"/>
    <mergeCell ref="B25:B27"/>
    <mergeCell ref="B28:B31"/>
    <mergeCell ref="B32:B34"/>
    <mergeCell ref="E38:E40"/>
    <mergeCell ref="A46:A47"/>
    <mergeCell ref="B46:B47"/>
    <mergeCell ref="E46:E47"/>
    <mergeCell ref="B42:B44"/>
    <mergeCell ref="E42:E44"/>
    <mergeCell ref="B38:B41"/>
    <mergeCell ref="A38:A44"/>
  </mergeCells>
  <phoneticPr fontId="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86"/>
  <sheetViews>
    <sheetView showGridLines="0" zoomScaleNormal="85" workbookViewId="0">
      <pane xSplit="3" ySplit="7" topLeftCell="E8" activePane="bottomRight" state="frozen"/>
      <selection activeCell="E44" sqref="E44"/>
      <selection pane="topRight" activeCell="E44" sqref="E44"/>
      <selection pane="bottomLeft" activeCell="E44" sqref="E44"/>
      <selection pane="bottomRight" activeCell="M18" sqref="M18"/>
    </sheetView>
  </sheetViews>
  <sheetFormatPr defaultColWidth="9.140625" defaultRowHeight="12.75"/>
  <cols>
    <col min="1" max="1" width="32.7109375" style="15" customWidth="1"/>
    <col min="2" max="2" width="39.7109375" style="5" customWidth="1"/>
    <col min="3" max="3" width="8.85546875" style="19" bestFit="1" customWidth="1"/>
    <col min="4" max="4" width="6.28515625" style="19" hidden="1" customWidth="1"/>
    <col min="5" max="5" width="11.140625" style="19" bestFit="1" customWidth="1"/>
    <col min="6" max="6" width="11" style="92" bestFit="1" customWidth="1"/>
    <col min="7" max="7" width="7.28515625" style="94" bestFit="1" customWidth="1"/>
    <col min="8" max="8" width="7.28515625" style="93" bestFit="1" customWidth="1"/>
    <col min="9" max="9" width="7.28515625" style="75" bestFit="1" customWidth="1"/>
    <col min="10" max="10" width="13.7109375" style="22" customWidth="1"/>
    <col min="11" max="11" width="5.5703125" style="22" hidden="1" customWidth="1"/>
    <col min="12" max="16384" width="9.140625" style="4"/>
  </cols>
  <sheetData>
    <row r="1" spans="1:11" ht="12.75" customHeight="1">
      <c r="A1" s="4"/>
      <c r="B1" s="423" t="s">
        <v>54</v>
      </c>
      <c r="C1" s="423"/>
      <c r="D1" s="423"/>
      <c r="E1" s="423"/>
      <c r="F1" s="371" t="s">
        <v>549</v>
      </c>
      <c r="G1" s="371"/>
      <c r="H1" s="371"/>
      <c r="I1" s="371"/>
      <c r="J1" s="371"/>
      <c r="K1" s="29"/>
    </row>
    <row r="2" spans="1:11" customFormat="1" ht="14.25" customHeight="1">
      <c r="A2" s="15"/>
      <c r="B2" s="423"/>
      <c r="C2" s="423"/>
      <c r="D2" s="423"/>
      <c r="E2" s="423"/>
      <c r="F2" s="372" t="s">
        <v>550</v>
      </c>
      <c r="G2" s="372"/>
      <c r="H2" s="372"/>
      <c r="I2" s="372"/>
      <c r="J2" s="372"/>
      <c r="K2" s="30"/>
    </row>
    <row r="3" spans="1:11" customFormat="1" ht="14.25" customHeight="1">
      <c r="A3" s="15"/>
      <c r="B3" s="423"/>
      <c r="C3" s="423"/>
      <c r="D3" s="423"/>
      <c r="E3" s="423"/>
      <c r="F3" s="373" t="s">
        <v>551</v>
      </c>
      <c r="G3" s="373"/>
      <c r="H3" s="373"/>
      <c r="I3" s="373"/>
      <c r="J3" s="373"/>
      <c r="K3" s="30"/>
    </row>
    <row r="4" spans="1:11" ht="12.75" customHeight="1">
      <c r="A4" s="4"/>
      <c r="B4" s="423"/>
      <c r="C4" s="423"/>
      <c r="D4" s="423"/>
      <c r="E4" s="423"/>
      <c r="F4" s="372" t="s">
        <v>552</v>
      </c>
      <c r="G4" s="372"/>
      <c r="H4" s="372"/>
      <c r="I4" s="372"/>
      <c r="J4" s="372"/>
      <c r="K4" s="30"/>
    </row>
    <row r="5" spans="1:11" ht="12.75" customHeight="1">
      <c r="A5" s="4"/>
      <c r="B5" s="476"/>
      <c r="C5" s="476"/>
      <c r="D5" s="476"/>
      <c r="E5" s="476"/>
      <c r="F5" s="95"/>
      <c r="G5" s="14"/>
      <c r="H5" s="14"/>
      <c r="J5" s="294" t="s">
        <v>425</v>
      </c>
      <c r="K5" s="272"/>
    </row>
    <row r="6" spans="1:11" s="6" customFormat="1" ht="33.75">
      <c r="A6" s="376" t="s">
        <v>77</v>
      </c>
      <c r="B6" s="377"/>
      <c r="C6" s="27" t="s">
        <v>76</v>
      </c>
      <c r="D6" s="67" t="s">
        <v>2</v>
      </c>
      <c r="E6" s="8" t="s">
        <v>66</v>
      </c>
      <c r="F6" s="295" t="s">
        <v>300</v>
      </c>
      <c r="G6" s="296" t="s">
        <v>5</v>
      </c>
      <c r="H6" s="62" t="s">
        <v>3</v>
      </c>
      <c r="I6" s="296" t="s">
        <v>4</v>
      </c>
      <c r="J6" s="27" t="s">
        <v>69</v>
      </c>
    </row>
    <row r="7" spans="1:11" s="51" customFormat="1" ht="15">
      <c r="A7" s="48" t="s">
        <v>7</v>
      </c>
      <c r="B7" s="49"/>
      <c r="C7" s="49"/>
      <c r="D7" s="49"/>
      <c r="E7" s="49"/>
      <c r="F7" s="238"/>
      <c r="G7" s="49"/>
      <c r="H7" s="49"/>
      <c r="I7" s="49"/>
      <c r="J7" s="50"/>
    </row>
    <row r="8" spans="1:11" s="13" customFormat="1" ht="23.25">
      <c r="A8" s="281" t="s">
        <v>128</v>
      </c>
      <c r="B8" s="318" t="s">
        <v>523</v>
      </c>
      <c r="C8" s="252">
        <v>20</v>
      </c>
      <c r="D8" s="324">
        <v>18</v>
      </c>
      <c r="E8" s="28" t="s">
        <v>78</v>
      </c>
      <c r="F8" s="245">
        <v>1500</v>
      </c>
      <c r="G8" s="325">
        <f t="shared" ref="G8:G15" si="0">F8/C8</f>
        <v>75</v>
      </c>
      <c r="H8" s="264">
        <f t="shared" ref="H8:H15" si="1">C8/K8</f>
        <v>8</v>
      </c>
      <c r="I8" s="325">
        <f t="shared" ref="I8:I15" si="2">F8/H8</f>
        <v>187.5</v>
      </c>
      <c r="J8" s="18">
        <v>36</v>
      </c>
      <c r="K8" s="255">
        <v>2.5</v>
      </c>
    </row>
    <row r="9" spans="1:11" s="5" customFormat="1" ht="33.75">
      <c r="A9" s="326" t="s">
        <v>524</v>
      </c>
      <c r="B9" s="327" t="s">
        <v>525</v>
      </c>
      <c r="C9" s="324">
        <v>20</v>
      </c>
      <c r="D9" s="324">
        <v>18</v>
      </c>
      <c r="E9" s="28" t="s">
        <v>79</v>
      </c>
      <c r="F9" s="245">
        <v>1250</v>
      </c>
      <c r="G9" s="265">
        <f t="shared" si="0"/>
        <v>62.5</v>
      </c>
      <c r="H9" s="264">
        <f t="shared" si="1"/>
        <v>20</v>
      </c>
      <c r="I9" s="328">
        <f t="shared" si="2"/>
        <v>62.5</v>
      </c>
      <c r="J9" s="18">
        <v>36</v>
      </c>
      <c r="K9" s="77">
        <v>1</v>
      </c>
    </row>
    <row r="10" spans="1:11" s="5" customFormat="1" ht="45">
      <c r="A10" s="326" t="s">
        <v>537</v>
      </c>
      <c r="B10" s="327" t="s">
        <v>526</v>
      </c>
      <c r="C10" s="324">
        <v>20</v>
      </c>
      <c r="D10" s="324">
        <v>18</v>
      </c>
      <c r="E10" s="329" t="s">
        <v>527</v>
      </c>
      <c r="F10" s="245">
        <v>1150</v>
      </c>
      <c r="G10" s="265">
        <f t="shared" si="0"/>
        <v>57.5</v>
      </c>
      <c r="H10" s="264">
        <f t="shared" si="1"/>
        <v>6.666666666666667</v>
      </c>
      <c r="I10" s="328">
        <f t="shared" si="2"/>
        <v>172.5</v>
      </c>
      <c r="J10" s="18">
        <v>36</v>
      </c>
      <c r="K10" s="77">
        <v>3</v>
      </c>
    </row>
    <row r="11" spans="1:11" s="5" customFormat="1" ht="45">
      <c r="A11" s="345" t="s">
        <v>546</v>
      </c>
      <c r="B11" s="327" t="s">
        <v>528</v>
      </c>
      <c r="C11" s="324">
        <v>24</v>
      </c>
      <c r="D11" s="324">
        <v>18</v>
      </c>
      <c r="E11" s="329" t="s">
        <v>529</v>
      </c>
      <c r="F11" s="245">
        <v>1100</v>
      </c>
      <c r="G11" s="265">
        <f t="shared" si="0"/>
        <v>45.833333333333336</v>
      </c>
      <c r="H11" s="264">
        <f t="shared" si="1"/>
        <v>24</v>
      </c>
      <c r="I11" s="328">
        <f t="shared" si="2"/>
        <v>45.833333333333336</v>
      </c>
      <c r="J11" s="18">
        <v>36</v>
      </c>
      <c r="K11" s="77">
        <v>1</v>
      </c>
    </row>
    <row r="12" spans="1:11" s="5" customFormat="1" ht="33.75">
      <c r="A12" s="326" t="s">
        <v>536</v>
      </c>
      <c r="B12" s="327" t="s">
        <v>530</v>
      </c>
      <c r="C12" s="324">
        <v>20</v>
      </c>
      <c r="D12" s="324">
        <v>18</v>
      </c>
      <c r="E12" s="329" t="s">
        <v>531</v>
      </c>
      <c r="F12" s="245">
        <v>1350</v>
      </c>
      <c r="G12" s="265">
        <f t="shared" si="0"/>
        <v>67.5</v>
      </c>
      <c r="H12" s="264">
        <f t="shared" si="1"/>
        <v>20</v>
      </c>
      <c r="I12" s="328">
        <f t="shared" si="2"/>
        <v>67.5</v>
      </c>
      <c r="J12" s="18">
        <v>36</v>
      </c>
      <c r="K12" s="77">
        <v>1</v>
      </c>
    </row>
    <row r="13" spans="1:11" s="5" customFormat="1" ht="22.5">
      <c r="A13" s="326" t="s">
        <v>129</v>
      </c>
      <c r="B13" s="327" t="s">
        <v>48</v>
      </c>
      <c r="C13" s="266">
        <v>20</v>
      </c>
      <c r="D13" s="266">
        <v>18</v>
      </c>
      <c r="E13" s="28" t="s">
        <v>79</v>
      </c>
      <c r="F13" s="245">
        <v>1680</v>
      </c>
      <c r="G13" s="265">
        <f t="shared" si="0"/>
        <v>84</v>
      </c>
      <c r="H13" s="264">
        <f t="shared" si="1"/>
        <v>20</v>
      </c>
      <c r="I13" s="328">
        <f t="shared" si="2"/>
        <v>84</v>
      </c>
      <c r="J13" s="18">
        <v>36</v>
      </c>
      <c r="K13" s="77">
        <v>1</v>
      </c>
    </row>
    <row r="14" spans="1:11" s="5" customFormat="1" ht="29.25">
      <c r="A14" s="330" t="s">
        <v>130</v>
      </c>
      <c r="B14" s="327" t="s">
        <v>49</v>
      </c>
      <c r="C14" s="266">
        <v>20</v>
      </c>
      <c r="D14" s="266">
        <v>18</v>
      </c>
      <c r="E14" s="28" t="s">
        <v>80</v>
      </c>
      <c r="F14" s="245">
        <v>1470</v>
      </c>
      <c r="G14" s="265">
        <f t="shared" si="0"/>
        <v>73.5</v>
      </c>
      <c r="H14" s="264">
        <f t="shared" si="1"/>
        <v>10</v>
      </c>
      <c r="I14" s="328">
        <f t="shared" si="2"/>
        <v>147</v>
      </c>
      <c r="J14" s="18">
        <v>36</v>
      </c>
      <c r="K14" s="77">
        <v>2</v>
      </c>
    </row>
    <row r="15" spans="1:11" s="5" customFormat="1">
      <c r="A15" s="510" t="s">
        <v>404</v>
      </c>
      <c r="B15" s="331" t="s">
        <v>405</v>
      </c>
      <c r="C15" s="513">
        <v>20</v>
      </c>
      <c r="D15" s="264">
        <v>18</v>
      </c>
      <c r="E15" s="28" t="s">
        <v>81</v>
      </c>
      <c r="F15" s="245">
        <v>1430</v>
      </c>
      <c r="G15" s="516">
        <f t="shared" si="0"/>
        <v>71.5</v>
      </c>
      <c r="H15" s="264">
        <f t="shared" si="1"/>
        <v>5.7142857142857144</v>
      </c>
      <c r="I15" s="267">
        <f t="shared" si="2"/>
        <v>250.25</v>
      </c>
      <c r="J15" s="18">
        <v>36</v>
      </c>
      <c r="K15" s="77">
        <v>3.5</v>
      </c>
    </row>
    <row r="16" spans="1:11" s="52" customFormat="1" ht="14.25">
      <c r="A16" s="511"/>
      <c r="B16" s="331" t="s">
        <v>406</v>
      </c>
      <c r="C16" s="514"/>
      <c r="D16" s="264">
        <v>18</v>
      </c>
      <c r="E16" s="28" t="s">
        <v>78</v>
      </c>
      <c r="F16" s="245">
        <v>1430</v>
      </c>
      <c r="G16" s="517"/>
      <c r="H16" s="264">
        <f>C15/K16</f>
        <v>8</v>
      </c>
      <c r="I16" s="267">
        <f>F15/H16</f>
        <v>178.75</v>
      </c>
      <c r="J16" s="18">
        <v>36</v>
      </c>
      <c r="K16" s="77">
        <v>2.5</v>
      </c>
    </row>
    <row r="17" spans="1:11">
      <c r="A17" s="512"/>
      <c r="B17" s="331" t="s">
        <v>407</v>
      </c>
      <c r="C17" s="515"/>
      <c r="D17" s="266"/>
      <c r="E17" s="28" t="s">
        <v>235</v>
      </c>
      <c r="F17" s="245">
        <v>1430</v>
      </c>
      <c r="G17" s="518"/>
      <c r="H17" s="264">
        <f>C15/K17</f>
        <v>10</v>
      </c>
      <c r="I17" s="267">
        <f>F16/H17</f>
        <v>143</v>
      </c>
      <c r="J17" s="18">
        <v>36</v>
      </c>
      <c r="K17" s="77">
        <v>2</v>
      </c>
    </row>
    <row r="18" spans="1:11" ht="22.5">
      <c r="A18" s="330" t="s">
        <v>532</v>
      </c>
      <c r="B18" s="332" t="s">
        <v>50</v>
      </c>
      <c r="C18" s="266">
        <v>20</v>
      </c>
      <c r="D18" s="266">
        <v>18</v>
      </c>
      <c r="E18" s="28" t="s">
        <v>95</v>
      </c>
      <c r="F18" s="245">
        <v>1440</v>
      </c>
      <c r="G18" s="265">
        <f>F18/C18</f>
        <v>72</v>
      </c>
      <c r="H18" s="264">
        <f>C18/K18</f>
        <v>20</v>
      </c>
      <c r="I18" s="328">
        <f>F18/H18</f>
        <v>72</v>
      </c>
      <c r="J18" s="18">
        <v>36</v>
      </c>
      <c r="K18" s="77">
        <v>1</v>
      </c>
    </row>
    <row r="19" spans="1:11" ht="15">
      <c r="A19" s="48" t="s">
        <v>32</v>
      </c>
      <c r="B19" s="49"/>
      <c r="C19" s="49"/>
      <c r="D19" s="49"/>
      <c r="E19" s="49"/>
      <c r="F19" s="238"/>
      <c r="G19" s="49"/>
      <c r="H19" s="49"/>
      <c r="I19" s="49"/>
      <c r="J19" s="50"/>
      <c r="K19" s="50"/>
    </row>
    <row r="20" spans="1:11" ht="12.75" customHeight="1">
      <c r="A20" s="519" t="s">
        <v>131</v>
      </c>
      <c r="B20" s="522" t="s">
        <v>99</v>
      </c>
      <c r="C20" s="264">
        <v>3.5</v>
      </c>
      <c r="D20" s="264">
        <v>2.5</v>
      </c>
      <c r="E20" s="513" t="s">
        <v>82</v>
      </c>
      <c r="F20" s="245">
        <v>360</v>
      </c>
      <c r="G20" s="244">
        <f t="shared" ref="G20:G48" si="3">F20/C20</f>
        <v>102.85714285714286</v>
      </c>
      <c r="H20" s="264">
        <f t="shared" ref="H20:H48" si="4">C20*K20</f>
        <v>21</v>
      </c>
      <c r="I20" s="267">
        <f t="shared" ref="I20:I48" si="5">F20/H20</f>
        <v>17.142857142857142</v>
      </c>
      <c r="J20" s="18">
        <v>180</v>
      </c>
      <c r="K20" s="66">
        <v>6</v>
      </c>
    </row>
    <row r="21" spans="1:11">
      <c r="A21" s="520"/>
      <c r="B21" s="523"/>
      <c r="C21" s="264">
        <v>7.5</v>
      </c>
      <c r="D21" s="264">
        <v>5.6</v>
      </c>
      <c r="E21" s="514"/>
      <c r="F21" s="245">
        <v>690</v>
      </c>
      <c r="G21" s="244">
        <f t="shared" si="3"/>
        <v>92</v>
      </c>
      <c r="H21" s="264">
        <f t="shared" si="4"/>
        <v>45</v>
      </c>
      <c r="I21" s="267">
        <f t="shared" si="5"/>
        <v>15.333333333333334</v>
      </c>
      <c r="J21" s="18">
        <v>80</v>
      </c>
      <c r="K21" s="66">
        <v>6</v>
      </c>
    </row>
    <row r="22" spans="1:11">
      <c r="A22" s="521"/>
      <c r="B22" s="524"/>
      <c r="C22" s="264">
        <v>15</v>
      </c>
      <c r="D22" s="264">
        <v>11</v>
      </c>
      <c r="E22" s="515"/>
      <c r="F22" s="245">
        <v>1250</v>
      </c>
      <c r="G22" s="244">
        <f t="shared" si="3"/>
        <v>83.333333333333329</v>
      </c>
      <c r="H22" s="264">
        <f t="shared" si="4"/>
        <v>90</v>
      </c>
      <c r="I22" s="267">
        <f t="shared" si="5"/>
        <v>13.888888888888889</v>
      </c>
      <c r="J22" s="18">
        <v>44</v>
      </c>
      <c r="K22" s="66">
        <v>6</v>
      </c>
    </row>
    <row r="23" spans="1:11">
      <c r="A23" s="520" t="s">
        <v>132</v>
      </c>
      <c r="B23" s="523" t="s">
        <v>98</v>
      </c>
      <c r="C23" s="333">
        <v>3.5</v>
      </c>
      <c r="D23" s="333">
        <v>2.5</v>
      </c>
      <c r="E23" s="514" t="s">
        <v>83</v>
      </c>
      <c r="F23" s="245">
        <v>290</v>
      </c>
      <c r="G23" s="334">
        <f t="shared" si="3"/>
        <v>82.857142857142861</v>
      </c>
      <c r="H23" s="333">
        <f t="shared" si="4"/>
        <v>21</v>
      </c>
      <c r="I23" s="335">
        <f t="shared" si="5"/>
        <v>13.80952380952381</v>
      </c>
      <c r="J23" s="190">
        <v>180</v>
      </c>
      <c r="K23" s="66">
        <v>6</v>
      </c>
    </row>
    <row r="24" spans="1:11" ht="12.75" customHeight="1">
      <c r="A24" s="520"/>
      <c r="B24" s="523"/>
      <c r="C24" s="264">
        <v>7.5</v>
      </c>
      <c r="D24" s="264">
        <v>5.6</v>
      </c>
      <c r="E24" s="514"/>
      <c r="F24" s="245">
        <v>510</v>
      </c>
      <c r="G24" s="244">
        <f t="shared" si="3"/>
        <v>68</v>
      </c>
      <c r="H24" s="264">
        <f t="shared" si="4"/>
        <v>45</v>
      </c>
      <c r="I24" s="267">
        <f t="shared" si="5"/>
        <v>11.333333333333334</v>
      </c>
      <c r="J24" s="18">
        <v>80</v>
      </c>
      <c r="K24" s="66">
        <v>6</v>
      </c>
    </row>
    <row r="25" spans="1:11">
      <c r="A25" s="520"/>
      <c r="B25" s="523"/>
      <c r="C25" s="264">
        <v>15</v>
      </c>
      <c r="D25" s="264">
        <v>11</v>
      </c>
      <c r="E25" s="514"/>
      <c r="F25" s="245">
        <v>930</v>
      </c>
      <c r="G25" s="244">
        <f t="shared" si="3"/>
        <v>62</v>
      </c>
      <c r="H25" s="264">
        <f t="shared" si="4"/>
        <v>90</v>
      </c>
      <c r="I25" s="267">
        <f t="shared" si="5"/>
        <v>10.333333333333334</v>
      </c>
      <c r="J25" s="18">
        <v>44</v>
      </c>
      <c r="K25" s="66">
        <v>6</v>
      </c>
    </row>
    <row r="26" spans="1:11">
      <c r="A26" s="520"/>
      <c r="B26" s="523"/>
      <c r="C26" s="264">
        <v>25</v>
      </c>
      <c r="D26" s="264">
        <v>18</v>
      </c>
      <c r="E26" s="515"/>
      <c r="F26" s="245">
        <v>1440</v>
      </c>
      <c r="G26" s="244">
        <f t="shared" si="3"/>
        <v>57.6</v>
      </c>
      <c r="H26" s="264">
        <f t="shared" si="4"/>
        <v>150</v>
      </c>
      <c r="I26" s="267">
        <f t="shared" si="5"/>
        <v>9.6</v>
      </c>
      <c r="J26" s="18">
        <v>36</v>
      </c>
      <c r="K26" s="66">
        <v>6</v>
      </c>
    </row>
    <row r="27" spans="1:11">
      <c r="A27" s="525" t="s">
        <v>236</v>
      </c>
      <c r="B27" s="526" t="s">
        <v>98</v>
      </c>
      <c r="C27" s="333">
        <v>3</v>
      </c>
      <c r="D27" s="333">
        <v>2.5</v>
      </c>
      <c r="E27" s="513" t="s">
        <v>88</v>
      </c>
      <c r="F27" s="245">
        <v>210</v>
      </c>
      <c r="G27" s="334">
        <f t="shared" si="3"/>
        <v>70</v>
      </c>
      <c r="H27" s="264">
        <f t="shared" si="4"/>
        <v>15</v>
      </c>
      <c r="I27" s="335">
        <f t="shared" si="5"/>
        <v>14</v>
      </c>
      <c r="J27" s="18">
        <v>180</v>
      </c>
      <c r="K27" s="66">
        <v>5</v>
      </c>
    </row>
    <row r="28" spans="1:11" ht="12.75" customHeight="1">
      <c r="A28" s="525"/>
      <c r="B28" s="526"/>
      <c r="C28" s="264">
        <v>7</v>
      </c>
      <c r="D28" s="264">
        <v>5.6</v>
      </c>
      <c r="E28" s="514"/>
      <c r="F28" s="245">
        <v>400</v>
      </c>
      <c r="G28" s="244">
        <f t="shared" si="3"/>
        <v>57.142857142857146</v>
      </c>
      <c r="H28" s="264">
        <f t="shared" si="4"/>
        <v>35</v>
      </c>
      <c r="I28" s="267">
        <f t="shared" si="5"/>
        <v>11.428571428571429</v>
      </c>
      <c r="J28" s="18">
        <v>80</v>
      </c>
      <c r="K28" s="66">
        <v>5</v>
      </c>
    </row>
    <row r="29" spans="1:11">
      <c r="A29" s="525"/>
      <c r="B29" s="526"/>
      <c r="C29" s="264">
        <v>14</v>
      </c>
      <c r="D29" s="264">
        <v>11</v>
      </c>
      <c r="E29" s="514"/>
      <c r="F29" s="245">
        <v>740</v>
      </c>
      <c r="G29" s="244">
        <f t="shared" si="3"/>
        <v>52.857142857142854</v>
      </c>
      <c r="H29" s="264">
        <f t="shared" si="4"/>
        <v>70</v>
      </c>
      <c r="I29" s="267">
        <f t="shared" si="5"/>
        <v>10.571428571428571</v>
      </c>
      <c r="J29" s="18">
        <v>44</v>
      </c>
      <c r="K29" s="66">
        <v>5</v>
      </c>
    </row>
    <row r="30" spans="1:11">
      <c r="A30" s="525"/>
      <c r="B30" s="526"/>
      <c r="C30" s="264">
        <v>23</v>
      </c>
      <c r="D30" s="264">
        <v>18</v>
      </c>
      <c r="E30" s="515"/>
      <c r="F30" s="245">
        <v>1190</v>
      </c>
      <c r="G30" s="244">
        <f t="shared" si="3"/>
        <v>51.739130434782609</v>
      </c>
      <c r="H30" s="264">
        <f t="shared" si="4"/>
        <v>115</v>
      </c>
      <c r="I30" s="267">
        <f t="shared" si="5"/>
        <v>10.347826086956522</v>
      </c>
      <c r="J30" s="18">
        <v>36</v>
      </c>
      <c r="K30" s="66">
        <v>5</v>
      </c>
    </row>
    <row r="31" spans="1:11">
      <c r="A31" s="519" t="s">
        <v>133</v>
      </c>
      <c r="B31" s="522" t="s">
        <v>97</v>
      </c>
      <c r="C31" s="333">
        <v>3.5</v>
      </c>
      <c r="D31" s="333">
        <v>2.5</v>
      </c>
      <c r="E31" s="513" t="s">
        <v>82</v>
      </c>
      <c r="F31" s="245">
        <v>350</v>
      </c>
      <c r="G31" s="244">
        <f t="shared" si="3"/>
        <v>100</v>
      </c>
      <c r="H31" s="264">
        <f t="shared" si="4"/>
        <v>17.5</v>
      </c>
      <c r="I31" s="267">
        <f t="shared" si="5"/>
        <v>20</v>
      </c>
      <c r="J31" s="18">
        <v>180</v>
      </c>
      <c r="K31" s="66">
        <v>5</v>
      </c>
    </row>
    <row r="32" spans="1:11" ht="12.75" customHeight="1">
      <c r="A32" s="520"/>
      <c r="B32" s="523"/>
      <c r="C32" s="264">
        <v>7.5</v>
      </c>
      <c r="D32" s="264">
        <v>5.6</v>
      </c>
      <c r="E32" s="514"/>
      <c r="F32" s="245">
        <v>640</v>
      </c>
      <c r="G32" s="244">
        <f t="shared" si="3"/>
        <v>85.333333333333329</v>
      </c>
      <c r="H32" s="264">
        <f t="shared" si="4"/>
        <v>37.5</v>
      </c>
      <c r="I32" s="267">
        <f t="shared" si="5"/>
        <v>17.066666666666666</v>
      </c>
      <c r="J32" s="18">
        <v>80</v>
      </c>
      <c r="K32" s="66">
        <v>5</v>
      </c>
    </row>
    <row r="33" spans="1:11">
      <c r="A33" s="520"/>
      <c r="B33" s="523"/>
      <c r="C33" s="264">
        <v>15</v>
      </c>
      <c r="D33" s="264">
        <v>11</v>
      </c>
      <c r="E33" s="514"/>
      <c r="F33" s="245">
        <v>1190</v>
      </c>
      <c r="G33" s="244">
        <f t="shared" si="3"/>
        <v>79.333333333333329</v>
      </c>
      <c r="H33" s="264">
        <f t="shared" si="4"/>
        <v>75</v>
      </c>
      <c r="I33" s="267">
        <f t="shared" si="5"/>
        <v>15.866666666666667</v>
      </c>
      <c r="J33" s="18">
        <v>44</v>
      </c>
      <c r="K33" s="66">
        <v>5</v>
      </c>
    </row>
    <row r="34" spans="1:11">
      <c r="A34" s="520"/>
      <c r="B34" s="523"/>
      <c r="C34" s="264">
        <v>25</v>
      </c>
      <c r="D34" s="264">
        <v>18</v>
      </c>
      <c r="E34" s="515"/>
      <c r="F34" s="245">
        <v>1960</v>
      </c>
      <c r="G34" s="244">
        <f t="shared" si="3"/>
        <v>78.400000000000006</v>
      </c>
      <c r="H34" s="264">
        <f t="shared" si="4"/>
        <v>125</v>
      </c>
      <c r="I34" s="267">
        <f t="shared" si="5"/>
        <v>15.68</v>
      </c>
      <c r="J34" s="18">
        <v>36</v>
      </c>
      <c r="K34" s="66">
        <v>5</v>
      </c>
    </row>
    <row r="35" spans="1:11">
      <c r="A35" s="519" t="s">
        <v>237</v>
      </c>
      <c r="B35" s="522" t="s">
        <v>97</v>
      </c>
      <c r="C35" s="333">
        <v>3</v>
      </c>
      <c r="D35" s="333">
        <v>2.5</v>
      </c>
      <c r="E35" s="513" t="s">
        <v>88</v>
      </c>
      <c r="F35" s="245">
        <v>280</v>
      </c>
      <c r="G35" s="334">
        <f t="shared" si="3"/>
        <v>93.333333333333329</v>
      </c>
      <c r="H35" s="264">
        <f t="shared" si="4"/>
        <v>15</v>
      </c>
      <c r="I35" s="335">
        <f t="shared" si="5"/>
        <v>18.666666666666668</v>
      </c>
      <c r="J35" s="18">
        <v>180</v>
      </c>
      <c r="K35" s="66">
        <v>5</v>
      </c>
    </row>
    <row r="36" spans="1:11" ht="12.75" customHeight="1">
      <c r="A36" s="520"/>
      <c r="B36" s="523"/>
      <c r="C36" s="264">
        <v>7</v>
      </c>
      <c r="D36" s="264">
        <v>5.6</v>
      </c>
      <c r="E36" s="514"/>
      <c r="F36" s="245">
        <v>530</v>
      </c>
      <c r="G36" s="244">
        <f t="shared" si="3"/>
        <v>75.714285714285708</v>
      </c>
      <c r="H36" s="264">
        <f t="shared" si="4"/>
        <v>35</v>
      </c>
      <c r="I36" s="267">
        <f t="shared" si="5"/>
        <v>15.142857142857142</v>
      </c>
      <c r="J36" s="18">
        <v>80</v>
      </c>
      <c r="K36" s="66">
        <v>5</v>
      </c>
    </row>
    <row r="37" spans="1:11">
      <c r="A37" s="520"/>
      <c r="B37" s="523"/>
      <c r="C37" s="264">
        <v>14</v>
      </c>
      <c r="D37" s="264">
        <v>11</v>
      </c>
      <c r="E37" s="514"/>
      <c r="F37" s="245">
        <v>1000</v>
      </c>
      <c r="G37" s="244">
        <f t="shared" si="3"/>
        <v>71.428571428571431</v>
      </c>
      <c r="H37" s="264">
        <f t="shared" si="4"/>
        <v>70</v>
      </c>
      <c r="I37" s="267">
        <f t="shared" si="5"/>
        <v>14.285714285714286</v>
      </c>
      <c r="J37" s="18">
        <v>44</v>
      </c>
      <c r="K37" s="66">
        <v>5</v>
      </c>
    </row>
    <row r="38" spans="1:11">
      <c r="A38" s="520"/>
      <c r="B38" s="523"/>
      <c r="C38" s="264">
        <v>23</v>
      </c>
      <c r="D38" s="264">
        <v>18</v>
      </c>
      <c r="E38" s="515"/>
      <c r="F38" s="245">
        <v>1570</v>
      </c>
      <c r="G38" s="244">
        <f t="shared" si="3"/>
        <v>68.260869565217391</v>
      </c>
      <c r="H38" s="264">
        <f t="shared" si="4"/>
        <v>115</v>
      </c>
      <c r="I38" s="267">
        <f t="shared" si="5"/>
        <v>13.652173913043478</v>
      </c>
      <c r="J38" s="18">
        <v>36</v>
      </c>
      <c r="K38" s="66">
        <v>5</v>
      </c>
    </row>
    <row r="39" spans="1:11">
      <c r="A39" s="519" t="s">
        <v>134</v>
      </c>
      <c r="B39" s="522" t="s">
        <v>46</v>
      </c>
      <c r="C39" s="333">
        <v>3.5</v>
      </c>
      <c r="D39" s="333">
        <v>2.5</v>
      </c>
      <c r="E39" s="513" t="s">
        <v>84</v>
      </c>
      <c r="F39" s="245">
        <v>250</v>
      </c>
      <c r="G39" s="244">
        <f t="shared" si="3"/>
        <v>71.428571428571431</v>
      </c>
      <c r="H39" s="264">
        <f t="shared" si="4"/>
        <v>24.5</v>
      </c>
      <c r="I39" s="267">
        <f t="shared" si="5"/>
        <v>10.204081632653061</v>
      </c>
      <c r="J39" s="18">
        <v>180</v>
      </c>
      <c r="K39" s="66">
        <v>7</v>
      </c>
    </row>
    <row r="40" spans="1:11" ht="12.75" customHeight="1">
      <c r="A40" s="520"/>
      <c r="B40" s="523"/>
      <c r="C40" s="264">
        <v>7.5</v>
      </c>
      <c r="D40" s="264">
        <v>5.6</v>
      </c>
      <c r="E40" s="514"/>
      <c r="F40" s="245">
        <v>430</v>
      </c>
      <c r="G40" s="244">
        <f t="shared" si="3"/>
        <v>57.333333333333336</v>
      </c>
      <c r="H40" s="264">
        <f t="shared" si="4"/>
        <v>52.5</v>
      </c>
      <c r="I40" s="267">
        <f t="shared" si="5"/>
        <v>8.1904761904761898</v>
      </c>
      <c r="J40" s="18">
        <v>80</v>
      </c>
      <c r="K40" s="66">
        <v>7</v>
      </c>
    </row>
    <row r="41" spans="1:11" ht="12.75" customHeight="1">
      <c r="A41" s="520"/>
      <c r="B41" s="523"/>
      <c r="C41" s="264">
        <v>15</v>
      </c>
      <c r="D41" s="264">
        <v>11</v>
      </c>
      <c r="E41" s="514"/>
      <c r="F41" s="245">
        <v>840</v>
      </c>
      <c r="G41" s="244">
        <f t="shared" si="3"/>
        <v>56</v>
      </c>
      <c r="H41" s="264">
        <f t="shared" si="4"/>
        <v>105</v>
      </c>
      <c r="I41" s="267">
        <f t="shared" si="5"/>
        <v>8</v>
      </c>
      <c r="J41" s="18">
        <v>44</v>
      </c>
      <c r="K41" s="66">
        <v>7</v>
      </c>
    </row>
    <row r="42" spans="1:11">
      <c r="A42" s="520"/>
      <c r="B42" s="523"/>
      <c r="C42" s="264">
        <v>25</v>
      </c>
      <c r="D42" s="264">
        <v>15</v>
      </c>
      <c r="E42" s="515"/>
      <c r="F42" s="245">
        <v>1360</v>
      </c>
      <c r="G42" s="244">
        <f t="shared" si="3"/>
        <v>54.4</v>
      </c>
      <c r="H42" s="264">
        <f t="shared" si="4"/>
        <v>175</v>
      </c>
      <c r="I42" s="267">
        <f t="shared" si="5"/>
        <v>7.7714285714285714</v>
      </c>
      <c r="J42" s="18">
        <v>36</v>
      </c>
      <c r="K42" s="66">
        <v>7</v>
      </c>
    </row>
    <row r="43" spans="1:11">
      <c r="A43" s="519" t="s">
        <v>135</v>
      </c>
      <c r="B43" s="522" t="s">
        <v>534</v>
      </c>
      <c r="C43" s="333">
        <v>3</v>
      </c>
      <c r="D43" s="264">
        <v>5.6</v>
      </c>
      <c r="E43" s="513" t="s">
        <v>82</v>
      </c>
      <c r="F43" s="245">
        <v>310</v>
      </c>
      <c r="G43" s="244">
        <f t="shared" si="3"/>
        <v>103.33333333333333</v>
      </c>
      <c r="H43" s="264">
        <f t="shared" si="4"/>
        <v>15</v>
      </c>
      <c r="I43" s="267">
        <f t="shared" si="5"/>
        <v>20.666666666666668</v>
      </c>
      <c r="J43" s="18">
        <v>180</v>
      </c>
      <c r="K43" s="66">
        <v>5</v>
      </c>
    </row>
    <row r="44" spans="1:11">
      <c r="A44" s="520"/>
      <c r="B44" s="523"/>
      <c r="C44" s="333">
        <v>7</v>
      </c>
      <c r="D44" s="264"/>
      <c r="E44" s="514"/>
      <c r="F44" s="245">
        <v>610</v>
      </c>
      <c r="G44" s="244">
        <f t="shared" si="3"/>
        <v>87.142857142857139</v>
      </c>
      <c r="H44" s="264">
        <f t="shared" si="4"/>
        <v>35</v>
      </c>
      <c r="I44" s="267">
        <f t="shared" si="5"/>
        <v>17.428571428571427</v>
      </c>
      <c r="J44" s="18">
        <v>80</v>
      </c>
      <c r="K44" s="66">
        <v>5</v>
      </c>
    </row>
    <row r="45" spans="1:11" s="52" customFormat="1" ht="14.25">
      <c r="A45" s="520"/>
      <c r="B45" s="523"/>
      <c r="C45" s="264">
        <v>14</v>
      </c>
      <c r="D45" s="264">
        <v>11</v>
      </c>
      <c r="E45" s="514"/>
      <c r="F45" s="245">
        <v>1180</v>
      </c>
      <c r="G45" s="244">
        <f t="shared" si="3"/>
        <v>84.285714285714292</v>
      </c>
      <c r="H45" s="264">
        <f t="shared" si="4"/>
        <v>70</v>
      </c>
      <c r="I45" s="267">
        <f t="shared" si="5"/>
        <v>16.857142857142858</v>
      </c>
      <c r="J45" s="18">
        <v>44</v>
      </c>
      <c r="K45" s="66">
        <v>5</v>
      </c>
    </row>
    <row r="46" spans="1:11" s="52" customFormat="1" ht="14.25">
      <c r="A46" s="519" t="s">
        <v>136</v>
      </c>
      <c r="B46" s="522" t="s">
        <v>535</v>
      </c>
      <c r="C46" s="333">
        <v>3</v>
      </c>
      <c r="D46" s="264">
        <v>5.6</v>
      </c>
      <c r="E46" s="513" t="s">
        <v>82</v>
      </c>
      <c r="F46" s="245">
        <v>230</v>
      </c>
      <c r="G46" s="244">
        <f t="shared" si="3"/>
        <v>76.666666666666671</v>
      </c>
      <c r="H46" s="264">
        <f t="shared" si="4"/>
        <v>15</v>
      </c>
      <c r="I46" s="267">
        <f t="shared" si="5"/>
        <v>15.333333333333334</v>
      </c>
      <c r="J46" s="18">
        <v>180</v>
      </c>
      <c r="K46" s="66">
        <v>5</v>
      </c>
    </row>
    <row r="47" spans="1:11" ht="20.25" customHeight="1">
      <c r="A47" s="520"/>
      <c r="B47" s="523"/>
      <c r="C47" s="333">
        <v>7</v>
      </c>
      <c r="D47" s="264"/>
      <c r="E47" s="514"/>
      <c r="F47" s="245">
        <v>450</v>
      </c>
      <c r="G47" s="244">
        <f t="shared" si="3"/>
        <v>64.285714285714292</v>
      </c>
      <c r="H47" s="264">
        <f t="shared" si="4"/>
        <v>35</v>
      </c>
      <c r="I47" s="267">
        <f t="shared" si="5"/>
        <v>12.857142857142858</v>
      </c>
      <c r="J47" s="18">
        <v>80</v>
      </c>
      <c r="K47" s="66">
        <v>5</v>
      </c>
    </row>
    <row r="48" spans="1:11" ht="20.25" customHeight="1">
      <c r="A48" s="520"/>
      <c r="B48" s="523"/>
      <c r="C48" s="264">
        <v>14</v>
      </c>
      <c r="D48" s="264">
        <v>11</v>
      </c>
      <c r="E48" s="514"/>
      <c r="F48" s="245">
        <v>830</v>
      </c>
      <c r="G48" s="244">
        <f t="shared" si="3"/>
        <v>59.285714285714285</v>
      </c>
      <c r="H48" s="264">
        <f t="shared" si="4"/>
        <v>70</v>
      </c>
      <c r="I48" s="267">
        <f t="shared" si="5"/>
        <v>11.857142857142858</v>
      </c>
      <c r="J48" s="18">
        <v>44</v>
      </c>
      <c r="K48" s="66">
        <v>5</v>
      </c>
    </row>
    <row r="49" spans="1:11" ht="20.25" customHeight="1">
      <c r="A49" s="48" t="s">
        <v>33</v>
      </c>
      <c r="B49" s="49"/>
      <c r="C49" s="49"/>
      <c r="D49" s="49"/>
      <c r="E49" s="49"/>
      <c r="F49" s="238"/>
      <c r="G49" s="49"/>
      <c r="H49" s="49"/>
      <c r="I49" s="49"/>
      <c r="J49" s="50"/>
      <c r="K49" s="50"/>
    </row>
    <row r="50" spans="1:11" ht="12.75" customHeight="1">
      <c r="A50" s="292" t="s">
        <v>422</v>
      </c>
      <c r="B50" s="293" t="s">
        <v>423</v>
      </c>
      <c r="C50" s="264">
        <v>24</v>
      </c>
      <c r="D50" s="264">
        <v>15</v>
      </c>
      <c r="E50" s="289"/>
      <c r="F50" s="245">
        <v>1450</v>
      </c>
      <c r="G50" s="265">
        <f t="shared" ref="G50:G60" si="6">F50/C50</f>
        <v>60.416666666666664</v>
      </c>
      <c r="H50" s="266">
        <f t="shared" ref="H50:H60" si="7">C50/K50</f>
        <v>120</v>
      </c>
      <c r="I50" s="267">
        <f t="shared" ref="I50:I60" si="8">F50/H50</f>
        <v>12.083333333333334</v>
      </c>
      <c r="J50" s="18">
        <v>36</v>
      </c>
      <c r="K50" s="66">
        <v>0.2</v>
      </c>
    </row>
    <row r="51" spans="1:11" ht="19.5" customHeight="1">
      <c r="A51" s="519" t="s">
        <v>533</v>
      </c>
      <c r="B51" s="522" t="s">
        <v>96</v>
      </c>
      <c r="C51" s="264">
        <v>8</v>
      </c>
      <c r="D51" s="264">
        <v>5.6</v>
      </c>
      <c r="E51" s="479" t="s">
        <v>85</v>
      </c>
      <c r="F51" s="245">
        <v>570</v>
      </c>
      <c r="G51" s="265">
        <f t="shared" si="6"/>
        <v>71.25</v>
      </c>
      <c r="H51" s="266">
        <f t="shared" si="7"/>
        <v>40</v>
      </c>
      <c r="I51" s="267">
        <f t="shared" si="8"/>
        <v>14.25</v>
      </c>
      <c r="J51" s="18">
        <v>80</v>
      </c>
      <c r="K51" s="66">
        <v>0.2</v>
      </c>
    </row>
    <row r="52" spans="1:11" ht="19.5" customHeight="1">
      <c r="A52" s="520"/>
      <c r="B52" s="523"/>
      <c r="C52" s="264">
        <v>16</v>
      </c>
      <c r="D52" s="264">
        <v>11</v>
      </c>
      <c r="E52" s="527"/>
      <c r="F52" s="245">
        <v>1030</v>
      </c>
      <c r="G52" s="265">
        <f t="shared" si="6"/>
        <v>64.375</v>
      </c>
      <c r="H52" s="266">
        <f t="shared" si="7"/>
        <v>80</v>
      </c>
      <c r="I52" s="267">
        <f t="shared" si="8"/>
        <v>12.875</v>
      </c>
      <c r="J52" s="18">
        <v>44</v>
      </c>
      <c r="K52" s="66">
        <v>0.2</v>
      </c>
    </row>
    <row r="53" spans="1:11" ht="19.5" customHeight="1">
      <c r="A53" s="521"/>
      <c r="B53" s="524"/>
      <c r="C53" s="264">
        <v>22</v>
      </c>
      <c r="D53" s="264">
        <v>15</v>
      </c>
      <c r="E53" s="480"/>
      <c r="F53" s="245">
        <v>1360</v>
      </c>
      <c r="G53" s="265">
        <f t="shared" si="6"/>
        <v>61.81818181818182</v>
      </c>
      <c r="H53" s="266">
        <f t="shared" si="7"/>
        <v>110</v>
      </c>
      <c r="I53" s="267">
        <f t="shared" si="8"/>
        <v>12.363636363636363</v>
      </c>
      <c r="J53" s="18">
        <v>36</v>
      </c>
      <c r="K53" s="66">
        <v>0.2</v>
      </c>
    </row>
    <row r="54" spans="1:11" ht="12.75" customHeight="1">
      <c r="A54" s="519" t="s">
        <v>137</v>
      </c>
      <c r="B54" s="522" t="s">
        <v>35</v>
      </c>
      <c r="C54" s="264">
        <v>5</v>
      </c>
      <c r="D54" s="264">
        <v>5</v>
      </c>
      <c r="E54" s="513" t="s">
        <v>85</v>
      </c>
      <c r="F54" s="245">
        <v>210</v>
      </c>
      <c r="G54" s="265">
        <f t="shared" si="6"/>
        <v>42</v>
      </c>
      <c r="H54" s="266">
        <f t="shared" si="7"/>
        <v>25</v>
      </c>
      <c r="I54" s="267">
        <f t="shared" si="8"/>
        <v>8.4</v>
      </c>
      <c r="J54" s="18">
        <v>90</v>
      </c>
      <c r="K54" s="66">
        <v>0.2</v>
      </c>
    </row>
    <row r="55" spans="1:11">
      <c r="A55" s="521"/>
      <c r="B55" s="524"/>
      <c r="C55" s="264">
        <v>10</v>
      </c>
      <c r="D55" s="264">
        <v>10</v>
      </c>
      <c r="E55" s="515"/>
      <c r="F55" s="245">
        <v>370</v>
      </c>
      <c r="G55" s="265">
        <f t="shared" si="6"/>
        <v>37</v>
      </c>
      <c r="H55" s="266">
        <f t="shared" si="7"/>
        <v>50</v>
      </c>
      <c r="I55" s="267">
        <f t="shared" si="8"/>
        <v>7.4</v>
      </c>
      <c r="J55" s="18">
        <v>60</v>
      </c>
      <c r="K55" s="66">
        <v>0.2</v>
      </c>
    </row>
    <row r="56" spans="1:11">
      <c r="A56" s="519" t="s">
        <v>303</v>
      </c>
      <c r="B56" s="522" t="s">
        <v>35</v>
      </c>
      <c r="C56" s="264">
        <v>5</v>
      </c>
      <c r="D56" s="264">
        <v>5</v>
      </c>
      <c r="E56" s="513" t="s">
        <v>302</v>
      </c>
      <c r="F56" s="245">
        <v>160</v>
      </c>
      <c r="G56" s="265">
        <f t="shared" si="6"/>
        <v>32</v>
      </c>
      <c r="H56" s="266">
        <f t="shared" si="7"/>
        <v>16.666666666666668</v>
      </c>
      <c r="I56" s="267">
        <f t="shared" si="8"/>
        <v>9.6</v>
      </c>
      <c r="J56" s="18">
        <v>90</v>
      </c>
      <c r="K56" s="66">
        <v>0.3</v>
      </c>
    </row>
    <row r="57" spans="1:11" s="52" customFormat="1" ht="14.25">
      <c r="A57" s="521"/>
      <c r="B57" s="524"/>
      <c r="C57" s="264">
        <v>10</v>
      </c>
      <c r="D57" s="264">
        <v>10</v>
      </c>
      <c r="E57" s="515"/>
      <c r="F57" s="245">
        <v>280</v>
      </c>
      <c r="G57" s="265">
        <f t="shared" si="6"/>
        <v>28</v>
      </c>
      <c r="H57" s="266">
        <f t="shared" si="7"/>
        <v>33.333333333333336</v>
      </c>
      <c r="I57" s="267">
        <f t="shared" si="8"/>
        <v>8.3999999999999986</v>
      </c>
      <c r="J57" s="18">
        <v>60</v>
      </c>
      <c r="K57" s="66">
        <v>0.3</v>
      </c>
    </row>
    <row r="58" spans="1:11">
      <c r="A58" s="519" t="s">
        <v>138</v>
      </c>
      <c r="B58" s="528" t="s">
        <v>34</v>
      </c>
      <c r="C58" s="264">
        <v>1</v>
      </c>
      <c r="D58" s="264">
        <v>1</v>
      </c>
      <c r="E58" s="479" t="s">
        <v>85</v>
      </c>
      <c r="F58" s="245">
        <v>190</v>
      </c>
      <c r="G58" s="265">
        <f t="shared" si="6"/>
        <v>190</v>
      </c>
      <c r="H58" s="266">
        <f t="shared" si="7"/>
        <v>5</v>
      </c>
      <c r="I58" s="267">
        <f t="shared" si="8"/>
        <v>38</v>
      </c>
      <c r="J58" s="18">
        <v>351</v>
      </c>
      <c r="K58" s="66">
        <v>0.2</v>
      </c>
    </row>
    <row r="59" spans="1:11">
      <c r="A59" s="520"/>
      <c r="B59" s="529"/>
      <c r="C59" s="264">
        <v>5</v>
      </c>
      <c r="D59" s="264">
        <v>5</v>
      </c>
      <c r="E59" s="527"/>
      <c r="F59" s="245">
        <v>810</v>
      </c>
      <c r="G59" s="265">
        <f t="shared" si="6"/>
        <v>162</v>
      </c>
      <c r="H59" s="266">
        <f t="shared" si="7"/>
        <v>25</v>
      </c>
      <c r="I59" s="267">
        <f t="shared" si="8"/>
        <v>32.4</v>
      </c>
      <c r="J59" s="18">
        <v>90</v>
      </c>
      <c r="K59" s="66">
        <v>0.2</v>
      </c>
    </row>
    <row r="60" spans="1:11" ht="12.75" customHeight="1">
      <c r="A60" s="521"/>
      <c r="B60" s="530"/>
      <c r="C60" s="264">
        <v>10</v>
      </c>
      <c r="D60" s="264">
        <v>10</v>
      </c>
      <c r="E60" s="480"/>
      <c r="F60" s="245">
        <v>1510</v>
      </c>
      <c r="G60" s="265">
        <f t="shared" si="6"/>
        <v>151</v>
      </c>
      <c r="H60" s="266">
        <f t="shared" si="7"/>
        <v>50</v>
      </c>
      <c r="I60" s="267">
        <f t="shared" si="8"/>
        <v>30.2</v>
      </c>
      <c r="J60" s="18">
        <v>60</v>
      </c>
      <c r="K60" s="66">
        <v>0.2</v>
      </c>
    </row>
    <row r="61" spans="1:11" ht="15">
      <c r="A61" s="48" t="s">
        <v>139</v>
      </c>
      <c r="B61" s="49"/>
      <c r="C61" s="49"/>
      <c r="D61" s="49"/>
      <c r="E61" s="49"/>
      <c r="F61" s="238"/>
      <c r="G61" s="49"/>
      <c r="H61" s="49"/>
      <c r="I61" s="49"/>
      <c r="J61" s="50"/>
      <c r="K61" s="50"/>
    </row>
    <row r="62" spans="1:11" ht="12.75" customHeight="1">
      <c r="A62" s="519" t="s">
        <v>140</v>
      </c>
      <c r="B62" s="522" t="s">
        <v>141</v>
      </c>
      <c r="C62" s="264">
        <v>5</v>
      </c>
      <c r="D62" s="264"/>
      <c r="E62" s="479" t="s">
        <v>86</v>
      </c>
      <c r="F62" s="245">
        <v>150</v>
      </c>
      <c r="G62" s="244">
        <f t="shared" ref="G62:G74" si="9">F62/C62</f>
        <v>30</v>
      </c>
      <c r="H62" s="264">
        <f t="shared" ref="H62:H74" si="10">C62/K62</f>
        <v>25</v>
      </c>
      <c r="I62" s="267">
        <f t="shared" ref="I62:I74" si="11">F62/H62</f>
        <v>6</v>
      </c>
      <c r="J62" s="18">
        <v>180</v>
      </c>
      <c r="K62" s="66">
        <v>0.2</v>
      </c>
    </row>
    <row r="63" spans="1:11">
      <c r="A63" s="521"/>
      <c r="B63" s="524"/>
      <c r="C63" s="264">
        <v>10</v>
      </c>
      <c r="D63" s="264"/>
      <c r="E63" s="480"/>
      <c r="F63" s="245">
        <v>290</v>
      </c>
      <c r="G63" s="244">
        <f t="shared" si="9"/>
        <v>29</v>
      </c>
      <c r="H63" s="264">
        <f t="shared" si="10"/>
        <v>50</v>
      </c>
      <c r="I63" s="267">
        <f t="shared" si="11"/>
        <v>5.8</v>
      </c>
      <c r="J63" s="18">
        <v>44</v>
      </c>
      <c r="K63" s="66">
        <v>0.2</v>
      </c>
    </row>
    <row r="64" spans="1:11">
      <c r="A64" s="519" t="s">
        <v>142</v>
      </c>
      <c r="B64" s="522" t="s">
        <v>143</v>
      </c>
      <c r="C64" s="264">
        <v>5</v>
      </c>
      <c r="D64" s="264"/>
      <c r="E64" s="479" t="s">
        <v>144</v>
      </c>
      <c r="F64" s="245">
        <v>260</v>
      </c>
      <c r="G64" s="244">
        <f t="shared" si="9"/>
        <v>52</v>
      </c>
      <c r="H64" s="264">
        <f t="shared" si="10"/>
        <v>12.5</v>
      </c>
      <c r="I64" s="267">
        <f t="shared" si="11"/>
        <v>20.8</v>
      </c>
      <c r="J64" s="18">
        <v>180</v>
      </c>
      <c r="K64" s="66">
        <v>0.4</v>
      </c>
    </row>
    <row r="65" spans="1:11" ht="12.75" customHeight="1">
      <c r="A65" s="521"/>
      <c r="B65" s="524"/>
      <c r="C65" s="264">
        <v>10</v>
      </c>
      <c r="D65" s="264"/>
      <c r="E65" s="480"/>
      <c r="F65" s="245">
        <v>480</v>
      </c>
      <c r="G65" s="244">
        <f t="shared" si="9"/>
        <v>48</v>
      </c>
      <c r="H65" s="264">
        <f t="shared" si="10"/>
        <v>25</v>
      </c>
      <c r="I65" s="267">
        <f t="shared" si="11"/>
        <v>19.2</v>
      </c>
      <c r="J65" s="18">
        <v>44</v>
      </c>
      <c r="K65" s="66">
        <v>0.4</v>
      </c>
    </row>
    <row r="66" spans="1:11">
      <c r="A66" s="519" t="s">
        <v>145</v>
      </c>
      <c r="B66" s="522" t="s">
        <v>146</v>
      </c>
      <c r="C66" s="264">
        <v>0.9</v>
      </c>
      <c r="D66" s="264"/>
      <c r="E66" s="479" t="s">
        <v>86</v>
      </c>
      <c r="F66" s="245">
        <v>150</v>
      </c>
      <c r="G66" s="244">
        <f t="shared" si="9"/>
        <v>166.66666666666666</v>
      </c>
      <c r="H66" s="264">
        <f t="shared" si="10"/>
        <v>4.5</v>
      </c>
      <c r="I66" s="267">
        <f t="shared" si="11"/>
        <v>33.333333333333336</v>
      </c>
      <c r="J66" s="251">
        <v>378</v>
      </c>
      <c r="K66" s="66">
        <v>0.2</v>
      </c>
    </row>
    <row r="67" spans="1:11">
      <c r="A67" s="520"/>
      <c r="B67" s="523"/>
      <c r="C67" s="264">
        <v>2.5</v>
      </c>
      <c r="D67" s="264"/>
      <c r="E67" s="527"/>
      <c r="F67" s="245">
        <v>390</v>
      </c>
      <c r="G67" s="244">
        <f t="shared" si="9"/>
        <v>156</v>
      </c>
      <c r="H67" s="264">
        <f t="shared" si="10"/>
        <v>12.5</v>
      </c>
      <c r="I67" s="267">
        <f t="shared" si="11"/>
        <v>31.2</v>
      </c>
      <c r="J67" s="241">
        <v>180</v>
      </c>
      <c r="K67" s="66">
        <v>0.2</v>
      </c>
    </row>
    <row r="68" spans="1:11" ht="12.75" customHeight="1">
      <c r="A68" s="521"/>
      <c r="B68" s="524"/>
      <c r="C68" s="264">
        <v>10</v>
      </c>
      <c r="D68" s="264"/>
      <c r="E68" s="480"/>
      <c r="F68" s="245">
        <v>1420</v>
      </c>
      <c r="G68" s="244">
        <f t="shared" si="9"/>
        <v>142</v>
      </c>
      <c r="H68" s="264">
        <f t="shared" si="10"/>
        <v>50</v>
      </c>
      <c r="I68" s="267">
        <f t="shared" si="11"/>
        <v>28.4</v>
      </c>
      <c r="J68" s="251">
        <v>44</v>
      </c>
      <c r="K68" s="66">
        <v>0.2</v>
      </c>
    </row>
    <row r="69" spans="1:11">
      <c r="A69" s="519" t="s">
        <v>147</v>
      </c>
      <c r="B69" s="522" t="s">
        <v>47</v>
      </c>
      <c r="C69" s="264">
        <v>2.5</v>
      </c>
      <c r="D69" s="264"/>
      <c r="E69" s="479" t="s">
        <v>86</v>
      </c>
      <c r="F69" s="245">
        <v>500</v>
      </c>
      <c r="G69" s="244">
        <f t="shared" si="9"/>
        <v>200</v>
      </c>
      <c r="H69" s="264">
        <f t="shared" si="10"/>
        <v>12.5</v>
      </c>
      <c r="I69" s="267">
        <f t="shared" si="11"/>
        <v>40</v>
      </c>
      <c r="J69" s="241">
        <v>180</v>
      </c>
      <c r="K69" s="66">
        <v>0.2</v>
      </c>
    </row>
    <row r="70" spans="1:11">
      <c r="A70" s="520"/>
      <c r="B70" s="523"/>
      <c r="C70" s="264">
        <v>5</v>
      </c>
      <c r="D70" s="264"/>
      <c r="E70" s="527"/>
      <c r="F70" s="245">
        <v>920</v>
      </c>
      <c r="G70" s="244">
        <f t="shared" si="9"/>
        <v>184</v>
      </c>
      <c r="H70" s="264">
        <f t="shared" si="10"/>
        <v>25</v>
      </c>
      <c r="I70" s="267">
        <f t="shared" si="11"/>
        <v>36.799999999999997</v>
      </c>
      <c r="J70" s="18">
        <v>80</v>
      </c>
      <c r="K70" s="66">
        <v>0.2</v>
      </c>
    </row>
    <row r="71" spans="1:11" s="52" customFormat="1" ht="15" customHeight="1">
      <c r="A71" s="521"/>
      <c r="B71" s="524"/>
      <c r="C71" s="264">
        <v>10</v>
      </c>
      <c r="D71" s="264"/>
      <c r="E71" s="480"/>
      <c r="F71" s="245">
        <v>1710</v>
      </c>
      <c r="G71" s="244">
        <f t="shared" si="9"/>
        <v>171</v>
      </c>
      <c r="H71" s="264">
        <f t="shared" si="10"/>
        <v>50</v>
      </c>
      <c r="I71" s="267">
        <f t="shared" si="11"/>
        <v>34.200000000000003</v>
      </c>
      <c r="J71" s="18">
        <v>44</v>
      </c>
      <c r="K71" s="66">
        <v>0.2</v>
      </c>
    </row>
    <row r="72" spans="1:11">
      <c r="A72" s="519" t="s">
        <v>148</v>
      </c>
      <c r="B72" s="522" t="s">
        <v>47</v>
      </c>
      <c r="C72" s="264">
        <v>2.5</v>
      </c>
      <c r="D72" s="264"/>
      <c r="E72" s="479" t="s">
        <v>86</v>
      </c>
      <c r="F72" s="245">
        <v>530</v>
      </c>
      <c r="G72" s="244">
        <f t="shared" si="9"/>
        <v>212</v>
      </c>
      <c r="H72" s="264">
        <f t="shared" si="10"/>
        <v>12.5</v>
      </c>
      <c r="I72" s="267">
        <f t="shared" si="11"/>
        <v>42.4</v>
      </c>
      <c r="J72" s="241">
        <v>180</v>
      </c>
      <c r="K72" s="66">
        <v>0.2</v>
      </c>
    </row>
    <row r="73" spans="1:11">
      <c r="A73" s="520"/>
      <c r="B73" s="523"/>
      <c r="C73" s="264">
        <v>5</v>
      </c>
      <c r="D73" s="264"/>
      <c r="E73" s="527"/>
      <c r="F73" s="245">
        <v>1030</v>
      </c>
      <c r="G73" s="244">
        <f t="shared" si="9"/>
        <v>206</v>
      </c>
      <c r="H73" s="264">
        <f t="shared" si="10"/>
        <v>25</v>
      </c>
      <c r="I73" s="267">
        <f t="shared" si="11"/>
        <v>41.2</v>
      </c>
      <c r="J73" s="18">
        <v>80</v>
      </c>
      <c r="K73" s="66">
        <v>0.2</v>
      </c>
    </row>
    <row r="74" spans="1:11" ht="12.75" customHeight="1">
      <c r="A74" s="521"/>
      <c r="B74" s="524"/>
      <c r="C74" s="264">
        <v>10</v>
      </c>
      <c r="D74" s="264"/>
      <c r="E74" s="480"/>
      <c r="F74" s="245">
        <v>1950</v>
      </c>
      <c r="G74" s="244">
        <f t="shared" si="9"/>
        <v>195</v>
      </c>
      <c r="H74" s="264">
        <f t="shared" si="10"/>
        <v>50</v>
      </c>
      <c r="I74" s="267">
        <f t="shared" si="11"/>
        <v>39</v>
      </c>
      <c r="J74" s="18">
        <v>44</v>
      </c>
      <c r="K74" s="66">
        <v>0.2</v>
      </c>
    </row>
    <row r="75" spans="1:11" ht="15">
      <c r="A75" s="48" t="s">
        <v>149</v>
      </c>
      <c r="B75" s="49"/>
      <c r="C75" s="49"/>
      <c r="D75" s="49"/>
      <c r="E75" s="49"/>
      <c r="F75" s="238"/>
      <c r="G75" s="49"/>
      <c r="H75" s="49"/>
      <c r="I75" s="49"/>
      <c r="J75" s="50"/>
      <c r="K75" s="50"/>
    </row>
    <row r="76" spans="1:11" s="52" customFormat="1" ht="14.25">
      <c r="A76" s="519" t="s">
        <v>150</v>
      </c>
      <c r="B76" s="522" t="s">
        <v>151</v>
      </c>
      <c r="C76" s="264">
        <v>5</v>
      </c>
      <c r="D76" s="264"/>
      <c r="E76" s="479" t="s">
        <v>144</v>
      </c>
      <c r="F76" s="245">
        <v>520</v>
      </c>
      <c r="G76" s="244">
        <f>F76/C76</f>
        <v>104</v>
      </c>
      <c r="H76" s="264">
        <f>C76/K76</f>
        <v>25</v>
      </c>
      <c r="I76" s="267">
        <f>F76/H76</f>
        <v>20.8</v>
      </c>
      <c r="J76" s="18">
        <v>180</v>
      </c>
      <c r="K76" s="66">
        <v>0.2</v>
      </c>
    </row>
    <row r="77" spans="1:11" s="6" customFormat="1" ht="12.75" customHeight="1">
      <c r="A77" s="521"/>
      <c r="B77" s="524"/>
      <c r="C77" s="264">
        <v>10</v>
      </c>
      <c r="D77" s="264"/>
      <c r="E77" s="480"/>
      <c r="F77" s="245">
        <v>1000</v>
      </c>
      <c r="G77" s="244">
        <f>F77/C77</f>
        <v>100</v>
      </c>
      <c r="H77" s="264">
        <f>C77/K77</f>
        <v>50</v>
      </c>
      <c r="I77" s="267">
        <f>F77/H77</f>
        <v>20</v>
      </c>
      <c r="J77" s="18">
        <v>44</v>
      </c>
      <c r="K77" s="66">
        <v>0.2</v>
      </c>
    </row>
    <row r="78" spans="1:11">
      <c r="A78" s="519" t="s">
        <v>152</v>
      </c>
      <c r="B78" s="522" t="s">
        <v>151</v>
      </c>
      <c r="C78" s="264">
        <v>5</v>
      </c>
      <c r="D78" s="264"/>
      <c r="E78" s="479" t="s">
        <v>144</v>
      </c>
      <c r="F78" s="245">
        <v>710</v>
      </c>
      <c r="G78" s="244">
        <f>F78/C78</f>
        <v>142</v>
      </c>
      <c r="H78" s="264">
        <f>C78/K78</f>
        <v>25</v>
      </c>
      <c r="I78" s="267">
        <f>F78/H78</f>
        <v>28.4</v>
      </c>
      <c r="J78" s="18">
        <v>180</v>
      </c>
      <c r="K78" s="66">
        <v>0.2</v>
      </c>
    </row>
    <row r="79" spans="1:11">
      <c r="A79" s="521"/>
      <c r="B79" s="524"/>
      <c r="C79" s="264">
        <v>10</v>
      </c>
      <c r="D79" s="264"/>
      <c r="E79" s="480"/>
      <c r="F79" s="245">
        <v>1420</v>
      </c>
      <c r="G79" s="244">
        <f>F79/C79</f>
        <v>142</v>
      </c>
      <c r="H79" s="264">
        <f>C79/K79</f>
        <v>50</v>
      </c>
      <c r="I79" s="267">
        <f>F79/H79</f>
        <v>28.4</v>
      </c>
      <c r="J79" s="18">
        <v>44</v>
      </c>
      <c r="K79" s="66">
        <v>0.2</v>
      </c>
    </row>
    <row r="80" spans="1:11" ht="15">
      <c r="A80" s="48" t="s">
        <v>6</v>
      </c>
      <c r="B80" s="49"/>
      <c r="C80" s="49"/>
      <c r="D80" s="49"/>
      <c r="E80" s="49"/>
      <c r="F80" s="238"/>
      <c r="G80" s="49"/>
      <c r="H80" s="49"/>
      <c r="I80" s="49"/>
      <c r="J80" s="50"/>
      <c r="K80" s="50"/>
    </row>
    <row r="81" spans="1:11">
      <c r="A81" s="519" t="s">
        <v>333</v>
      </c>
      <c r="B81" s="522" t="s">
        <v>334</v>
      </c>
      <c r="C81" s="264">
        <v>1.5</v>
      </c>
      <c r="D81" s="264"/>
      <c r="E81" s="479" t="s">
        <v>335</v>
      </c>
      <c r="F81" s="245">
        <v>110</v>
      </c>
      <c r="G81" s="244">
        <f>F81/C81</f>
        <v>73.333333333333329</v>
      </c>
      <c r="H81" s="264">
        <f>C81/K81</f>
        <v>3</v>
      </c>
      <c r="I81" s="267">
        <f>F81/H81</f>
        <v>36.666666666666664</v>
      </c>
      <c r="J81" s="18">
        <v>351</v>
      </c>
      <c r="K81" s="66">
        <v>0.5</v>
      </c>
    </row>
    <row r="82" spans="1:11">
      <c r="A82" s="520"/>
      <c r="B82" s="523"/>
      <c r="C82" s="264">
        <v>5</v>
      </c>
      <c r="D82" s="264"/>
      <c r="E82" s="527"/>
      <c r="F82" s="245">
        <v>250</v>
      </c>
      <c r="G82" s="244">
        <f>F82/C82</f>
        <v>50</v>
      </c>
      <c r="H82" s="264">
        <f>C82/K82</f>
        <v>10</v>
      </c>
      <c r="I82" s="267">
        <f>F82/H82</f>
        <v>25</v>
      </c>
      <c r="J82" s="18">
        <v>180</v>
      </c>
      <c r="K82" s="66">
        <v>0.5</v>
      </c>
    </row>
    <row r="83" spans="1:11">
      <c r="A83" s="521"/>
      <c r="B83" s="524"/>
      <c r="C83" s="264">
        <v>18</v>
      </c>
      <c r="D83" s="264"/>
      <c r="E83" s="480"/>
      <c r="F83" s="245">
        <v>760</v>
      </c>
      <c r="G83" s="244">
        <f>F83/C83</f>
        <v>42.222222222222221</v>
      </c>
      <c r="H83" s="264">
        <f>C83/K83</f>
        <v>36</v>
      </c>
      <c r="I83" s="267">
        <f>F83/H83</f>
        <v>21.111111111111111</v>
      </c>
      <c r="J83" s="18">
        <v>44</v>
      </c>
      <c r="K83" s="66">
        <v>0.5</v>
      </c>
    </row>
    <row r="85" spans="1:11">
      <c r="A85" s="7" t="s">
        <v>545</v>
      </c>
    </row>
    <row r="86" spans="1:11">
      <c r="A86" s="46" t="s">
        <v>87</v>
      </c>
    </row>
  </sheetData>
  <mergeCells count="69">
    <mergeCell ref="A81:A83"/>
    <mergeCell ref="B81:B83"/>
    <mergeCell ref="E81:E83"/>
    <mergeCell ref="A76:A77"/>
    <mergeCell ref="B76:B77"/>
    <mergeCell ref="E76:E77"/>
    <mergeCell ref="A78:A79"/>
    <mergeCell ref="B78:B79"/>
    <mergeCell ref="E78:E79"/>
    <mergeCell ref="A69:A71"/>
    <mergeCell ref="B69:B71"/>
    <mergeCell ref="E69:E71"/>
    <mergeCell ref="A72:A74"/>
    <mergeCell ref="B72:B74"/>
    <mergeCell ref="E72:E74"/>
    <mergeCell ref="A64:A65"/>
    <mergeCell ref="B64:B65"/>
    <mergeCell ref="E64:E65"/>
    <mergeCell ref="A66:A68"/>
    <mergeCell ref="A58:A60"/>
    <mergeCell ref="B58:B60"/>
    <mergeCell ref="E58:E60"/>
    <mergeCell ref="A62:A63"/>
    <mergeCell ref="B62:B63"/>
    <mergeCell ref="E62:E63"/>
    <mergeCell ref="B66:B68"/>
    <mergeCell ref="E66:E68"/>
    <mergeCell ref="A54:A55"/>
    <mergeCell ref="B54:B55"/>
    <mergeCell ref="E54:E55"/>
    <mergeCell ref="A56:A57"/>
    <mergeCell ref="B56:B57"/>
    <mergeCell ref="E56:E57"/>
    <mergeCell ref="A39:A42"/>
    <mergeCell ref="B39:B42"/>
    <mergeCell ref="E39:E42"/>
    <mergeCell ref="A51:A53"/>
    <mergeCell ref="B51:B53"/>
    <mergeCell ref="E51:E53"/>
    <mergeCell ref="A43:A45"/>
    <mergeCell ref="B43:B45"/>
    <mergeCell ref="E43:E45"/>
    <mergeCell ref="A46:A48"/>
    <mergeCell ref="B46:B48"/>
    <mergeCell ref="E46:E48"/>
    <mergeCell ref="A20:A22"/>
    <mergeCell ref="B20:B22"/>
    <mergeCell ref="E20:E22"/>
    <mergeCell ref="A35:A38"/>
    <mergeCell ref="B35:B38"/>
    <mergeCell ref="E35:E38"/>
    <mergeCell ref="A27:A30"/>
    <mergeCell ref="B27:B30"/>
    <mergeCell ref="E27:E30"/>
    <mergeCell ref="A31:A34"/>
    <mergeCell ref="B31:B34"/>
    <mergeCell ref="E31:E34"/>
    <mergeCell ref="A23:A26"/>
    <mergeCell ref="B23:B26"/>
    <mergeCell ref="E23:E26"/>
    <mergeCell ref="B1:E5"/>
    <mergeCell ref="A6:B6"/>
    <mergeCell ref="A15:A17"/>
    <mergeCell ref="C15:C17"/>
    <mergeCell ref="G15:G17"/>
    <mergeCell ref="F1:J1"/>
    <mergeCell ref="F2:J2"/>
    <mergeCell ref="F3:J3"/>
    <mergeCell ref="F4:J4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62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H42"/>
  <sheetViews>
    <sheetView showGridLines="0" workbookViewId="0">
      <selection activeCell="L6" sqref="L6"/>
    </sheetView>
  </sheetViews>
  <sheetFormatPr defaultColWidth="8.7109375" defaultRowHeight="12.75"/>
  <cols>
    <col min="1" max="1" width="21.85546875" customWidth="1"/>
    <col min="2" max="2" width="12.140625" bestFit="1" customWidth="1"/>
    <col min="3" max="3" width="8.85546875" customWidth="1"/>
    <col min="4" max="4" width="13.7109375" customWidth="1"/>
    <col min="5" max="5" width="14.7109375" customWidth="1"/>
    <col min="6" max="6" width="12.28515625" customWidth="1"/>
    <col min="7" max="7" width="3.5703125" hidden="1" customWidth="1"/>
    <col min="8" max="8" width="3.140625" hidden="1" customWidth="1"/>
  </cols>
  <sheetData>
    <row r="1" spans="1:8" s="4" customFormat="1" ht="12.75" customHeight="1">
      <c r="B1" s="534" t="s">
        <v>51</v>
      </c>
      <c r="C1" s="534"/>
      <c r="D1" s="371" t="s">
        <v>549</v>
      </c>
      <c r="E1" s="371"/>
      <c r="F1" s="371"/>
      <c r="G1" s="371"/>
      <c r="H1" s="371"/>
    </row>
    <row r="2" spans="1:8" ht="14.25" customHeight="1">
      <c r="A2" s="15"/>
      <c r="B2" s="534"/>
      <c r="C2" s="534"/>
      <c r="D2" s="372" t="s">
        <v>550</v>
      </c>
      <c r="E2" s="372"/>
      <c r="F2" s="372"/>
      <c r="G2" s="372"/>
      <c r="H2" s="372"/>
    </row>
    <row r="3" spans="1:8" ht="14.25" customHeight="1">
      <c r="A3" s="15"/>
      <c r="B3" s="534"/>
      <c r="C3" s="534"/>
      <c r="D3" s="373" t="s">
        <v>551</v>
      </c>
      <c r="E3" s="373"/>
      <c r="F3" s="373"/>
      <c r="G3" s="373"/>
      <c r="H3" s="373"/>
    </row>
    <row r="4" spans="1:8" s="4" customFormat="1" ht="12.75" customHeight="1">
      <c r="B4" s="534"/>
      <c r="C4" s="534"/>
      <c r="D4" s="372" t="s">
        <v>552</v>
      </c>
      <c r="E4" s="372"/>
      <c r="F4" s="372"/>
      <c r="G4" s="372"/>
      <c r="H4" s="372"/>
    </row>
    <row r="5" spans="1:8" s="4" customFormat="1" ht="18">
      <c r="B5" s="535"/>
      <c r="C5" s="535"/>
      <c r="D5" s="97"/>
      <c r="F5" s="294" t="s">
        <v>425</v>
      </c>
    </row>
    <row r="6" spans="1:8" s="6" customFormat="1" ht="33.75">
      <c r="A6" s="70" t="s">
        <v>77</v>
      </c>
      <c r="B6" s="71" t="s">
        <v>43</v>
      </c>
      <c r="C6" s="72" t="s">
        <v>65</v>
      </c>
      <c r="D6" s="73" t="s">
        <v>45</v>
      </c>
      <c r="E6" s="73" t="s">
        <v>304</v>
      </c>
      <c r="F6" s="271" t="s">
        <v>4</v>
      </c>
      <c r="G6"/>
    </row>
    <row r="7" spans="1:8" ht="15" customHeight="1">
      <c r="A7" s="531" t="s">
        <v>538</v>
      </c>
      <c r="B7" s="56" t="s">
        <v>42</v>
      </c>
      <c r="C7" s="57" t="s">
        <v>36</v>
      </c>
      <c r="D7" s="337">
        <v>980</v>
      </c>
      <c r="E7" s="47">
        <v>3.5</v>
      </c>
      <c r="F7" s="69">
        <f t="shared" ref="F7:F12" si="0">D7/E7</f>
        <v>280</v>
      </c>
    </row>
    <row r="8" spans="1:8" ht="15">
      <c r="A8" s="532"/>
      <c r="B8" s="56" t="s">
        <v>41</v>
      </c>
      <c r="C8" s="57" t="s">
        <v>36</v>
      </c>
      <c r="D8" s="337">
        <f>[3]пластер!O11</f>
        <v>680</v>
      </c>
      <c r="E8" s="47">
        <v>4</v>
      </c>
      <c r="F8" s="69">
        <f t="shared" si="0"/>
        <v>170</v>
      </c>
    </row>
    <row r="9" spans="1:8" ht="15">
      <c r="A9" s="532"/>
      <c r="B9" s="56" t="s">
        <v>40</v>
      </c>
      <c r="C9" s="57" t="s">
        <v>36</v>
      </c>
      <c r="D9" s="337">
        <f>[3]пластер!O16</f>
        <v>650</v>
      </c>
      <c r="E9" s="47">
        <v>5</v>
      </c>
      <c r="F9" s="69">
        <f t="shared" si="0"/>
        <v>130</v>
      </c>
    </row>
    <row r="10" spans="1:8" ht="15">
      <c r="A10" s="532"/>
      <c r="B10" s="56" t="s">
        <v>39</v>
      </c>
      <c r="C10" s="57" t="s">
        <v>36</v>
      </c>
      <c r="D10" s="337">
        <f>[3]пластер!O19</f>
        <v>775</v>
      </c>
      <c r="E10" s="47">
        <v>3.5</v>
      </c>
      <c r="F10" s="69">
        <f t="shared" si="0"/>
        <v>221.42857142857142</v>
      </c>
    </row>
    <row r="11" spans="1:8" ht="15">
      <c r="A11" s="532"/>
      <c r="B11" s="56" t="s">
        <v>38</v>
      </c>
      <c r="C11" s="57" t="s">
        <v>36</v>
      </c>
      <c r="D11" s="337">
        <f>[3]пластер!O22</f>
        <v>595</v>
      </c>
      <c r="E11" s="47">
        <v>5</v>
      </c>
      <c r="F11" s="69">
        <f t="shared" si="0"/>
        <v>119</v>
      </c>
    </row>
    <row r="12" spans="1:8" ht="15">
      <c r="A12" s="533"/>
      <c r="B12" s="56" t="s">
        <v>37</v>
      </c>
      <c r="C12" s="57" t="s">
        <v>36</v>
      </c>
      <c r="D12" s="337">
        <f>[3]пластер!O25</f>
        <v>1270</v>
      </c>
      <c r="E12" s="47">
        <v>3.5</v>
      </c>
      <c r="F12" s="69">
        <f t="shared" si="0"/>
        <v>362.85714285714283</v>
      </c>
    </row>
    <row r="13" spans="1:8" s="13" customFormat="1" ht="23.25" customHeight="1">
      <c r="A13" s="416" t="s">
        <v>297</v>
      </c>
      <c r="B13" s="386"/>
      <c r="C13" s="175" t="s">
        <v>28</v>
      </c>
      <c r="D13" s="336">
        <v>260</v>
      </c>
      <c r="E13" s="177">
        <f>G13/H13</f>
        <v>7.5</v>
      </c>
      <c r="F13" s="178">
        <f>D13/E13</f>
        <v>34.666666666666664</v>
      </c>
      <c r="G13" s="160">
        <v>1.5</v>
      </c>
      <c r="H13" s="187">
        <v>0.2</v>
      </c>
    </row>
    <row r="14" spans="1:8" s="13" customFormat="1" ht="23.25" customHeight="1">
      <c r="A14" s="389"/>
      <c r="B14" s="390"/>
      <c r="C14" s="175" t="s">
        <v>100</v>
      </c>
      <c r="D14" s="336">
        <v>1020</v>
      </c>
      <c r="E14" s="177">
        <f>G14/H14</f>
        <v>35</v>
      </c>
      <c r="F14" s="178">
        <f>D14/E14</f>
        <v>29.142857142857142</v>
      </c>
      <c r="G14" s="160">
        <v>7</v>
      </c>
      <c r="H14" s="187">
        <v>0.2</v>
      </c>
    </row>
    <row r="15" spans="1:8" s="13" customFormat="1" ht="49.5" customHeight="1">
      <c r="A15" s="380" t="s">
        <v>539</v>
      </c>
      <c r="B15" s="380"/>
      <c r="C15" s="175" t="s">
        <v>424</v>
      </c>
      <c r="D15" s="336">
        <v>45</v>
      </c>
      <c r="E15" s="177"/>
      <c r="F15" s="178"/>
      <c r="G15" s="269"/>
      <c r="H15" s="270"/>
    </row>
    <row r="16" spans="1:8" ht="17.25" customHeight="1">
      <c r="A16" s="6"/>
      <c r="B16" s="6"/>
      <c r="C16" s="16"/>
      <c r="D16" s="371"/>
      <c r="E16" s="371"/>
      <c r="F16" s="371"/>
      <c r="G16" s="371"/>
      <c r="H16" s="371"/>
    </row>
    <row r="17" spans="1:8" ht="15" customHeight="1">
      <c r="B17" s="374" t="s">
        <v>101</v>
      </c>
      <c r="C17" s="374"/>
      <c r="D17" s="372"/>
      <c r="E17" s="372"/>
      <c r="F17" s="372"/>
      <c r="G17" s="372"/>
      <c r="H17" s="372"/>
    </row>
    <row r="18" spans="1:8" ht="14.25" customHeight="1">
      <c r="B18" s="374"/>
      <c r="C18" s="374"/>
      <c r="D18" s="373"/>
      <c r="E18" s="373"/>
      <c r="F18" s="373"/>
      <c r="G18" s="373"/>
      <c r="H18" s="373"/>
    </row>
    <row r="19" spans="1:8" ht="28.5" customHeight="1">
      <c r="B19" s="374"/>
      <c r="C19" s="374"/>
      <c r="D19" s="372"/>
      <c r="E19" s="372"/>
      <c r="F19" s="372"/>
      <c r="G19" s="372"/>
      <c r="H19" s="372"/>
    </row>
    <row r="20" spans="1:8" ht="18.75" customHeight="1">
      <c r="B20" s="375"/>
      <c r="C20" s="375"/>
      <c r="D20" s="354"/>
      <c r="E20" s="60"/>
      <c r="F20" s="355"/>
      <c r="G20" s="4"/>
      <c r="H20" s="4"/>
    </row>
    <row r="21" spans="1:8" ht="33.75">
      <c r="A21" s="153" t="s">
        <v>102</v>
      </c>
      <c r="B21" s="191" t="s">
        <v>103</v>
      </c>
      <c r="C21" s="192" t="s">
        <v>316</v>
      </c>
      <c r="D21" s="268" t="s">
        <v>45</v>
      </c>
      <c r="E21" s="154" t="s">
        <v>304</v>
      </c>
      <c r="F21" s="155" t="s">
        <v>4</v>
      </c>
    </row>
    <row r="22" spans="1:8" ht="15.75">
      <c r="A22" s="156" t="s">
        <v>104</v>
      </c>
      <c r="B22" s="79" t="s">
        <v>105</v>
      </c>
      <c r="C22" s="57" t="s">
        <v>305</v>
      </c>
      <c r="D22" s="338">
        <v>1070</v>
      </c>
      <c r="E22" s="47">
        <v>4</v>
      </c>
      <c r="F22" s="80">
        <f>D22/E22</f>
        <v>267.5</v>
      </c>
    </row>
    <row r="23" spans="1:8" ht="15.75">
      <c r="A23" s="157"/>
      <c r="B23" s="79" t="s">
        <v>106</v>
      </c>
      <c r="C23" s="57" t="s">
        <v>306</v>
      </c>
      <c r="D23" s="338">
        <v>1070</v>
      </c>
      <c r="E23" s="47">
        <v>4</v>
      </c>
      <c r="F23" s="80">
        <f t="shared" ref="F23:F38" si="1">D23/E23</f>
        <v>267.5</v>
      </c>
    </row>
    <row r="24" spans="1:8" ht="15.75">
      <c r="A24" s="157"/>
      <c r="B24" s="79" t="s">
        <v>107</v>
      </c>
      <c r="C24" s="57" t="s">
        <v>307</v>
      </c>
      <c r="D24" s="338">
        <v>1230</v>
      </c>
      <c r="E24" s="47">
        <v>4</v>
      </c>
      <c r="F24" s="80">
        <f t="shared" si="1"/>
        <v>307.5</v>
      </c>
    </row>
    <row r="25" spans="1:8" ht="15.75">
      <c r="A25" s="157"/>
      <c r="B25" s="79" t="s">
        <v>108</v>
      </c>
      <c r="C25" s="57" t="s">
        <v>308</v>
      </c>
      <c r="D25" s="338">
        <v>1070</v>
      </c>
      <c r="E25" s="47">
        <v>4</v>
      </c>
      <c r="F25" s="80">
        <f t="shared" si="1"/>
        <v>267.5</v>
      </c>
    </row>
    <row r="26" spans="1:8" ht="15.75">
      <c r="A26" s="157"/>
      <c r="B26" s="79" t="s">
        <v>109</v>
      </c>
      <c r="C26" s="57" t="s">
        <v>309</v>
      </c>
      <c r="D26" s="338">
        <v>1230</v>
      </c>
      <c r="E26" s="47">
        <v>4</v>
      </c>
      <c r="F26" s="80">
        <f t="shared" si="1"/>
        <v>307.5</v>
      </c>
    </row>
    <row r="27" spans="1:8" ht="15.75">
      <c r="A27" s="157"/>
      <c r="B27" s="79" t="s">
        <v>110</v>
      </c>
      <c r="C27" s="57" t="s">
        <v>308</v>
      </c>
      <c r="D27" s="338">
        <v>1320</v>
      </c>
      <c r="E27" s="47">
        <v>4</v>
      </c>
      <c r="F27" s="80">
        <f t="shared" si="1"/>
        <v>330</v>
      </c>
    </row>
    <row r="28" spans="1:8" ht="15.75">
      <c r="A28" s="157"/>
      <c r="B28" s="79" t="s">
        <v>111</v>
      </c>
      <c r="C28" s="57" t="s">
        <v>306</v>
      </c>
      <c r="D28" s="338">
        <v>1230</v>
      </c>
      <c r="E28" s="47">
        <v>4</v>
      </c>
      <c r="F28" s="80">
        <f t="shared" si="1"/>
        <v>307.5</v>
      </c>
    </row>
    <row r="29" spans="1:8" ht="15.75">
      <c r="A29" s="157"/>
      <c r="B29" s="79" t="s">
        <v>112</v>
      </c>
      <c r="C29" s="57" t="s">
        <v>310</v>
      </c>
      <c r="D29" s="338">
        <v>930</v>
      </c>
      <c r="E29" s="47">
        <v>4</v>
      </c>
      <c r="F29" s="80">
        <f t="shared" si="1"/>
        <v>232.5</v>
      </c>
    </row>
    <row r="30" spans="1:8" ht="15.75">
      <c r="A30" s="157"/>
      <c r="B30" s="79" t="s">
        <v>113</v>
      </c>
      <c r="C30" s="57" t="s">
        <v>311</v>
      </c>
      <c r="D30" s="338">
        <v>1620</v>
      </c>
      <c r="E30" s="47">
        <v>4</v>
      </c>
      <c r="F30" s="80">
        <f t="shared" si="1"/>
        <v>405</v>
      </c>
    </row>
    <row r="31" spans="1:8" ht="15.75">
      <c r="A31" s="158"/>
      <c r="B31" s="79" t="s">
        <v>114</v>
      </c>
      <c r="C31" s="57" t="s">
        <v>312</v>
      </c>
      <c r="D31" s="338">
        <v>1890</v>
      </c>
      <c r="E31" s="47">
        <v>4</v>
      </c>
      <c r="F31" s="80">
        <f t="shared" si="1"/>
        <v>472.5</v>
      </c>
    </row>
    <row r="32" spans="1:8" ht="15.75">
      <c r="A32" s="156" t="s">
        <v>115</v>
      </c>
      <c r="B32" s="81">
        <v>100</v>
      </c>
      <c r="C32" s="57" t="s">
        <v>313</v>
      </c>
      <c r="D32" s="338">
        <v>2390</v>
      </c>
      <c r="E32" s="47">
        <v>4</v>
      </c>
      <c r="F32" s="80">
        <f t="shared" si="1"/>
        <v>597.5</v>
      </c>
    </row>
    <row r="33" spans="1:6" ht="15.75">
      <c r="A33" s="157"/>
      <c r="B33" s="81">
        <v>300</v>
      </c>
      <c r="C33" s="57" t="s">
        <v>314</v>
      </c>
      <c r="D33" s="338">
        <v>1660</v>
      </c>
      <c r="E33" s="47">
        <v>4</v>
      </c>
      <c r="F33" s="80">
        <f t="shared" si="1"/>
        <v>415</v>
      </c>
    </row>
    <row r="34" spans="1:6" ht="15.75">
      <c r="A34" s="157"/>
      <c r="B34" s="81">
        <v>400</v>
      </c>
      <c r="C34" s="57" t="s">
        <v>306</v>
      </c>
      <c r="D34" s="338">
        <v>1660</v>
      </c>
      <c r="E34" s="47">
        <v>4</v>
      </c>
      <c r="F34" s="80">
        <f t="shared" si="1"/>
        <v>415</v>
      </c>
    </row>
    <row r="35" spans="1:6" ht="15.75">
      <c r="A35" s="157"/>
      <c r="B35" s="81">
        <v>550</v>
      </c>
      <c r="C35" s="57" t="s">
        <v>306</v>
      </c>
      <c r="D35" s="338">
        <v>1660</v>
      </c>
      <c r="E35" s="47">
        <v>4</v>
      </c>
      <c r="F35" s="80">
        <f t="shared" si="1"/>
        <v>415</v>
      </c>
    </row>
    <row r="36" spans="1:6" ht="15.75">
      <c r="A36" s="157"/>
      <c r="B36" s="81">
        <v>850</v>
      </c>
      <c r="C36" s="57" t="s">
        <v>306</v>
      </c>
      <c r="D36" s="338">
        <v>1660</v>
      </c>
      <c r="E36" s="47">
        <v>4</v>
      </c>
      <c r="F36" s="80">
        <f t="shared" si="1"/>
        <v>415</v>
      </c>
    </row>
    <row r="37" spans="1:6" ht="15.75">
      <c r="A37" s="158"/>
      <c r="B37" s="81">
        <v>950</v>
      </c>
      <c r="C37" s="57" t="s">
        <v>306</v>
      </c>
      <c r="D37" s="338">
        <v>2100</v>
      </c>
      <c r="E37" s="47">
        <v>4</v>
      </c>
      <c r="F37" s="80">
        <f t="shared" si="1"/>
        <v>525</v>
      </c>
    </row>
    <row r="38" spans="1:6" ht="15.75">
      <c r="A38" s="159" t="s">
        <v>116</v>
      </c>
      <c r="B38" s="79" t="s">
        <v>117</v>
      </c>
      <c r="C38" s="57" t="s">
        <v>315</v>
      </c>
      <c r="D38" s="338">
        <v>2870</v>
      </c>
      <c r="E38" s="47">
        <v>4</v>
      </c>
      <c r="F38" s="80">
        <f t="shared" si="1"/>
        <v>717.5</v>
      </c>
    </row>
    <row r="41" spans="1:6" s="4" customFormat="1">
      <c r="A41" s="46" t="s">
        <v>55</v>
      </c>
      <c r="B41" s="5"/>
      <c r="C41" s="19"/>
      <c r="D41" s="26"/>
      <c r="E41" s="22"/>
    </row>
    <row r="42" spans="1:6" ht="14.25">
      <c r="A42" s="46" t="s">
        <v>87</v>
      </c>
      <c r="B42" s="16"/>
      <c r="C42" s="16"/>
      <c r="D42" s="16"/>
      <c r="E42" s="16"/>
      <c r="F42" s="16"/>
    </row>
  </sheetData>
  <mergeCells count="13">
    <mergeCell ref="A7:A12"/>
    <mergeCell ref="A13:B14"/>
    <mergeCell ref="B17:C20"/>
    <mergeCell ref="A15:B15"/>
    <mergeCell ref="D1:H1"/>
    <mergeCell ref="D2:H2"/>
    <mergeCell ref="D3:H3"/>
    <mergeCell ref="D4:H4"/>
    <mergeCell ref="D16:H16"/>
    <mergeCell ref="D17:H17"/>
    <mergeCell ref="D18:H18"/>
    <mergeCell ref="D19:H19"/>
    <mergeCell ref="B1:C5"/>
  </mergeCells>
  <phoneticPr fontId="8" type="noConversion"/>
  <pageMargins left="0.17" right="0.16" top="0.51" bottom="1" header="0.18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97281" r:id="rId4">
          <objectPr defaultSize="0" autoPict="0" r:id="rId5">
            <anchor moveWithCells="1" sizeWithCells="1">
              <from>
                <xdr:col>0</xdr:col>
                <xdr:colOff>85725</xdr:colOff>
                <xdr:row>17</xdr:row>
                <xdr:rowOff>38100</xdr:rowOff>
              </from>
              <to>
                <xdr:col>1</xdr:col>
                <xdr:colOff>47625</xdr:colOff>
                <xdr:row>19</xdr:row>
                <xdr:rowOff>95250</xdr:rowOff>
              </to>
            </anchor>
          </objectPr>
        </oleObject>
      </mc:Choice>
      <mc:Fallback>
        <oleObject progId="Word.Picture.8" shapeId="9728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4</vt:i4>
      </vt:variant>
    </vt:vector>
  </HeadingPairs>
  <TitlesOfParts>
    <vt:vector size="12" baseType="lpstr">
      <vt:lpstr>OLSTA</vt:lpstr>
      <vt:lpstr>Decorazza</vt:lpstr>
      <vt:lpstr>Decorazza (за 1м.кв)</vt:lpstr>
      <vt:lpstr>Decorazza работа (2012)</vt:lpstr>
      <vt:lpstr>Штукатурки Bayramix</vt:lpstr>
      <vt:lpstr>Краски Bayramix</vt:lpstr>
      <vt:lpstr>ДОМ Prorab </vt:lpstr>
      <vt:lpstr>ЖИДКИЕ ОБОИ</vt:lpstr>
      <vt:lpstr>Decorazza!Область_печати</vt:lpstr>
      <vt:lpstr>'ДОМ Prorab '!Область_печати</vt:lpstr>
      <vt:lpstr>'Краски Bayramix'!Область_печати</vt:lpstr>
      <vt:lpstr>'Штукатурки Bayramix'!Область_печати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Пепинова А.</dc:creator>
  <cp:lastModifiedBy>User</cp:lastModifiedBy>
  <cp:lastPrinted>2016-03-28T12:29:45Z</cp:lastPrinted>
  <dcterms:created xsi:type="dcterms:W3CDTF">2001-03-30T11:14:20Z</dcterms:created>
  <dcterms:modified xsi:type="dcterms:W3CDTF">2016-04-18T05:25:20Z</dcterms:modified>
</cp:coreProperties>
</file>